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465" windowWidth="9720" windowHeight="5640"/>
  </bookViews>
  <sheets>
    <sheet name="BD DE CLIENTES" sheetId="4" r:id="rId1"/>
    <sheet name="BD DE FACTURAS" sheetId="5" r:id="rId2"/>
    <sheet name="BD DE ARTICULOS" sheetId="6" r:id="rId3"/>
    <sheet name="BD ENTRADAS Y SALIDAS" sheetId="7" r:id="rId4"/>
  </sheets>
  <definedNames>
    <definedName name="ARTICULOS">'BD DE ARTICULOS'!$A$7:$K$14</definedName>
    <definedName name="clientes">'BD DE CLIENTES'!$A$1:$G$43</definedName>
    <definedName name="facturas">'BD DE FACTURAS'!$A$1:$E$331</definedName>
    <definedName name="inventario">'BD DE ARTICULOS'!$A$6:$K$14</definedName>
    <definedName name="movto">'BD ENTRADAS Y SALIDAS'!$A$1:$F$284</definedName>
    <definedName name="SECTORES">#REF!</definedName>
    <definedName name="TABLA">#REF!</definedName>
  </definedNames>
  <calcPr calcId="125725"/>
</workbook>
</file>

<file path=xl/calcChain.xml><?xml version="1.0" encoding="utf-8"?>
<calcChain xmlns="http://schemas.openxmlformats.org/spreadsheetml/2006/main">
  <c r="E136" i="7"/>
  <c r="B136"/>
  <c r="E147"/>
  <c r="B147"/>
  <c r="E146"/>
  <c r="B146"/>
  <c r="B141"/>
  <c r="B177"/>
  <c r="B181"/>
  <c r="E180"/>
  <c r="B180"/>
  <c r="B183"/>
  <c r="B175"/>
  <c r="B186"/>
  <c r="B190"/>
  <c r="E189"/>
  <c r="B189"/>
  <c r="B3"/>
  <c r="B11"/>
  <c r="E193"/>
  <c r="B193"/>
  <c r="E203"/>
  <c r="B203"/>
  <c r="B218"/>
  <c r="B217"/>
  <c r="E227"/>
  <c r="B227"/>
  <c r="B9"/>
  <c r="E8"/>
  <c r="B8"/>
  <c r="B7"/>
  <c r="E12"/>
  <c r="B12"/>
  <c r="E199"/>
  <c r="B199"/>
  <c r="B198"/>
  <c r="B197"/>
  <c r="E201"/>
  <c r="B201"/>
  <c r="B207"/>
  <c r="E206"/>
  <c r="B206"/>
  <c r="E212"/>
  <c r="B212"/>
  <c r="E211"/>
  <c r="B211"/>
  <c r="E214"/>
  <c r="B214"/>
  <c r="E208"/>
  <c r="B208"/>
  <c r="E223"/>
  <c r="B223"/>
  <c r="E222"/>
  <c r="B222"/>
  <c r="B225"/>
  <c r="E229"/>
  <c r="B229"/>
  <c r="B148"/>
  <c r="B149"/>
  <c r="E152"/>
  <c r="B152"/>
  <c r="E151"/>
  <c r="B151"/>
  <c r="B150"/>
  <c r="B153"/>
  <c r="E154"/>
  <c r="B154"/>
  <c r="E156"/>
  <c r="B156"/>
  <c r="E155"/>
  <c r="B155"/>
  <c r="B160"/>
  <c r="B159"/>
  <c r="E158"/>
  <c r="B158"/>
  <c r="E157"/>
  <c r="B157"/>
  <c r="B162"/>
  <c r="B161"/>
  <c r="B273" i="5"/>
  <c r="B272"/>
  <c r="B267"/>
  <c r="B266"/>
  <c r="B263"/>
  <c r="B261"/>
  <c r="B259"/>
  <c r="B258"/>
  <c r="B257"/>
  <c r="B253"/>
  <c r="B118"/>
  <c r="B117"/>
  <c r="B116"/>
  <c r="B115"/>
  <c r="B114"/>
  <c r="B113"/>
  <c r="B112"/>
  <c r="B111"/>
  <c r="B110"/>
  <c r="B109"/>
  <c r="B108"/>
  <c r="B308"/>
  <c r="B72"/>
  <c r="B74"/>
  <c r="B75"/>
  <c r="B76"/>
  <c r="B77"/>
  <c r="B78"/>
  <c r="B79"/>
  <c r="B87"/>
  <c r="B310"/>
  <c r="B312"/>
  <c r="B318"/>
  <c r="B324"/>
  <c r="B329"/>
  <c r="B331"/>
  <c r="B89"/>
  <c r="B90"/>
  <c r="B91"/>
  <c r="B92"/>
  <c r="B93"/>
  <c r="B94"/>
  <c r="B95"/>
  <c r="B107"/>
  <c r="B106"/>
  <c r="B105"/>
  <c r="B104"/>
  <c r="B103"/>
  <c r="B102"/>
  <c r="B101"/>
  <c r="B100"/>
  <c r="B99"/>
  <c r="B98"/>
  <c r="B97"/>
  <c r="B96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70"/>
  <c r="B303"/>
  <c r="B62"/>
  <c r="B244"/>
  <c r="B52"/>
  <c r="B193"/>
  <c r="B80"/>
  <c r="B317"/>
  <c r="B71"/>
  <c r="B68"/>
  <c r="B9"/>
  <c r="B65"/>
  <c r="B60"/>
  <c r="B55"/>
  <c r="B276"/>
  <c r="B277"/>
  <c r="B236"/>
  <c r="B216"/>
  <c r="B211"/>
  <c r="B208"/>
  <c r="B207"/>
  <c r="B38"/>
  <c r="B182"/>
  <c r="B19"/>
  <c r="B43"/>
  <c r="B42"/>
  <c r="B204"/>
  <c r="B40"/>
  <c r="B196"/>
  <c r="B163"/>
  <c r="B164"/>
  <c r="B326"/>
  <c r="B320"/>
  <c r="B81"/>
  <c r="B296"/>
  <c r="B293"/>
  <c r="B294"/>
  <c r="B46"/>
  <c r="B8"/>
  <c r="B63"/>
  <c r="B282"/>
  <c r="B274"/>
  <c r="B268"/>
  <c r="B269"/>
  <c r="B264"/>
  <c r="B254"/>
  <c r="B252"/>
  <c r="B239"/>
  <c r="B237"/>
  <c r="B218"/>
  <c r="B230"/>
  <c r="B226"/>
  <c r="B224"/>
  <c r="B197"/>
  <c r="B194"/>
  <c r="B189"/>
  <c r="B187"/>
  <c r="B177"/>
  <c r="B171"/>
  <c r="B315"/>
  <c r="B304"/>
  <c r="B306"/>
  <c r="B26"/>
  <c r="B61"/>
  <c r="B287"/>
  <c r="B281"/>
  <c r="B260"/>
  <c r="B255"/>
  <c r="B247"/>
  <c r="B245"/>
  <c r="B50"/>
  <c r="B249"/>
  <c r="B233"/>
  <c r="B222"/>
  <c r="B219"/>
  <c r="B185"/>
  <c r="B174"/>
  <c r="B15"/>
  <c r="B227"/>
  <c r="B178"/>
  <c r="B180"/>
  <c r="B314"/>
  <c r="B73"/>
  <c r="B300"/>
  <c r="B85"/>
  <c r="B175"/>
  <c r="B45"/>
  <c r="B278"/>
  <c r="B270"/>
  <c r="B240"/>
  <c r="B37"/>
  <c r="B220"/>
  <c r="B212"/>
  <c r="B179"/>
  <c r="B176"/>
  <c r="B41"/>
  <c r="B16"/>
  <c r="B229"/>
  <c r="B223"/>
  <c r="B214"/>
  <c r="B309"/>
  <c r="B291"/>
  <c r="B44"/>
  <c r="B295"/>
  <c r="B67"/>
  <c r="B49"/>
  <c r="B22"/>
  <c r="B203"/>
  <c r="B10"/>
  <c r="B195"/>
  <c r="B172"/>
  <c r="B82"/>
  <c r="B280"/>
  <c r="B238"/>
  <c r="B225"/>
  <c r="B51"/>
  <c r="B39"/>
  <c r="B191"/>
  <c r="B166"/>
  <c r="B321"/>
  <c r="B316"/>
  <c r="B83"/>
  <c r="B325"/>
  <c r="B275"/>
  <c r="B29"/>
  <c r="B198"/>
  <c r="B170"/>
  <c r="B168"/>
  <c r="B165"/>
  <c r="B25"/>
  <c r="B5"/>
  <c r="B4"/>
  <c r="B217"/>
  <c r="B192"/>
  <c r="B183"/>
  <c r="B184"/>
  <c r="B322"/>
  <c r="B48"/>
  <c r="B307"/>
  <c r="B256"/>
  <c r="B250"/>
  <c r="B3"/>
  <c r="B209"/>
  <c r="B205"/>
  <c r="B54"/>
  <c r="B173"/>
  <c r="B327"/>
  <c r="B323"/>
  <c r="B289"/>
  <c r="B305"/>
  <c r="B302"/>
  <c r="B299"/>
  <c r="B298"/>
  <c r="B297"/>
  <c r="B66"/>
  <c r="B56"/>
  <c r="B57"/>
  <c r="B283"/>
  <c r="B284"/>
  <c r="B248"/>
  <c r="B241"/>
  <c r="B21"/>
  <c r="B234"/>
  <c r="B210"/>
  <c r="B190"/>
  <c r="B169"/>
  <c r="B53"/>
  <c r="B228"/>
  <c r="B167"/>
  <c r="B69"/>
  <c r="B285"/>
  <c r="B279"/>
  <c r="B265"/>
  <c r="B251"/>
  <c r="B242"/>
  <c r="B199"/>
  <c r="B200"/>
  <c r="B12"/>
  <c r="B186"/>
  <c r="B32"/>
  <c r="B232"/>
  <c r="B231"/>
  <c r="B215"/>
  <c r="B7"/>
  <c r="B290"/>
  <c r="B301"/>
  <c r="B58"/>
  <c r="B288"/>
  <c r="B330"/>
  <c r="B35"/>
  <c r="B235"/>
  <c r="B246"/>
  <c r="B221"/>
  <c r="B213"/>
  <c r="B188"/>
  <c r="B31"/>
  <c r="B23"/>
  <c r="B18"/>
  <c r="B88"/>
  <c r="B6"/>
  <c r="B319"/>
  <c r="B292"/>
  <c r="B86"/>
  <c r="B59"/>
  <c r="B286"/>
  <c r="B27"/>
  <c r="B243"/>
  <c r="B36"/>
  <c r="B2"/>
  <c r="B34"/>
  <c r="B11"/>
  <c r="B14"/>
  <c r="B181"/>
  <c r="B313"/>
  <c r="B311"/>
  <c r="B47"/>
  <c r="B64"/>
  <c r="B20"/>
  <c r="B271"/>
  <c r="B24"/>
  <c r="B262"/>
  <c r="B28"/>
  <c r="B206"/>
  <c r="B33"/>
  <c r="B17"/>
  <c r="B30"/>
  <c r="B202"/>
  <c r="B201"/>
  <c r="B13"/>
  <c r="B84"/>
  <c r="B328"/>
  <c r="F8" i="6"/>
  <c r="J8"/>
  <c r="F9"/>
  <c r="J9"/>
  <c r="F10"/>
  <c r="J10"/>
  <c r="F11"/>
  <c r="J11"/>
  <c r="F12"/>
  <c r="J12"/>
  <c r="F13"/>
  <c r="J13"/>
  <c r="F14"/>
  <c r="J14"/>
  <c r="F7"/>
  <c r="J7"/>
  <c r="H8"/>
  <c r="H9"/>
  <c r="H10"/>
  <c r="H11"/>
  <c r="H12"/>
  <c r="H13"/>
  <c r="H14"/>
  <c r="H7"/>
  <c r="E236" i="7"/>
  <c r="E120"/>
  <c r="E284"/>
  <c r="E270"/>
  <c r="E134"/>
  <c r="E27"/>
  <c r="E252"/>
  <c r="E184"/>
  <c r="E48"/>
  <c r="E131"/>
  <c r="E5"/>
  <c r="E96"/>
  <c r="E167"/>
  <c r="E32"/>
  <c r="E271"/>
  <c r="E70"/>
  <c r="E28"/>
  <c r="E36"/>
  <c r="E204"/>
  <c r="E166"/>
  <c r="E268"/>
  <c r="E272"/>
  <c r="E113"/>
  <c r="E194"/>
  <c r="E43"/>
  <c r="E128"/>
  <c r="E29"/>
  <c r="E135"/>
  <c r="E213"/>
  <c r="E40"/>
  <c r="E57"/>
  <c r="E143"/>
  <c r="E74"/>
  <c r="E140"/>
  <c r="E219"/>
  <c r="E63"/>
  <c r="E64"/>
  <c r="E13"/>
  <c r="E39"/>
  <c r="E62"/>
  <c r="E44"/>
  <c r="E137"/>
  <c r="E22"/>
  <c r="E205"/>
  <c r="E94"/>
  <c r="E121"/>
  <c r="E46"/>
  <c r="E258"/>
  <c r="E117"/>
  <c r="E107"/>
  <c r="E221"/>
  <c r="E20"/>
  <c r="E91"/>
  <c r="E19"/>
  <c r="E67"/>
  <c r="E261"/>
  <c r="E41"/>
  <c r="E102"/>
  <c r="E224"/>
  <c r="E182"/>
  <c r="E68"/>
  <c r="E114"/>
  <c r="E267"/>
  <c r="E280"/>
  <c r="E250"/>
  <c r="E138"/>
  <c r="E4"/>
  <c r="E232"/>
  <c r="E165"/>
  <c r="E242"/>
  <c r="E125"/>
  <c r="E17"/>
  <c r="E233"/>
  <c r="E90"/>
  <c r="E116"/>
  <c r="E47"/>
  <c r="E111"/>
  <c r="E249"/>
  <c r="E98"/>
  <c r="E18"/>
  <c r="E122"/>
  <c r="E118"/>
  <c r="E169"/>
  <c r="E25"/>
  <c r="E80"/>
  <c r="E253"/>
  <c r="E139"/>
  <c r="E6"/>
  <c r="E23"/>
  <c r="E88"/>
  <c r="E99"/>
  <c r="E49"/>
  <c r="E21"/>
  <c r="E259"/>
  <c r="E265"/>
  <c r="E243"/>
  <c r="E119"/>
  <c r="E200"/>
  <c r="E195"/>
  <c r="E55"/>
  <c r="E53"/>
  <c r="E168"/>
  <c r="E142"/>
  <c r="E92"/>
  <c r="E33"/>
  <c r="E124"/>
  <c r="E191"/>
  <c r="E235"/>
  <c r="E81"/>
  <c r="E215"/>
  <c r="E238"/>
  <c r="E283"/>
  <c r="E45"/>
  <c r="E77"/>
  <c r="E31"/>
  <c r="E240"/>
  <c r="E72"/>
  <c r="E82"/>
  <c r="E279"/>
  <c r="E255"/>
  <c r="E101"/>
  <c r="E276"/>
  <c r="E95"/>
  <c r="E209"/>
  <c r="E230"/>
  <c r="E75"/>
  <c r="E196"/>
  <c r="E275"/>
  <c r="E264"/>
  <c r="E16"/>
  <c r="E100"/>
  <c r="E245"/>
  <c r="E251"/>
  <c r="E50"/>
  <c r="E87"/>
  <c r="E132"/>
  <c r="E110"/>
  <c r="E130"/>
  <c r="E35"/>
  <c r="E109"/>
  <c r="E15"/>
  <c r="E192"/>
  <c r="E84"/>
  <c r="E133"/>
  <c r="E274"/>
  <c r="E269"/>
  <c r="E263"/>
  <c r="E105"/>
  <c r="E220"/>
  <c r="E256"/>
  <c r="E145"/>
  <c r="E71"/>
  <c r="E173"/>
  <c r="E30"/>
  <c r="E34"/>
  <c r="E278"/>
  <c r="E97"/>
  <c r="E179"/>
  <c r="E14"/>
  <c r="E164"/>
  <c r="E144"/>
  <c r="E52"/>
  <c r="E83"/>
  <c r="E237"/>
  <c r="E112"/>
  <c r="E24"/>
  <c r="E210"/>
  <c r="E171"/>
  <c r="E56"/>
  <c r="E170"/>
  <c r="E76"/>
  <c r="E273"/>
  <c r="E241"/>
  <c r="E103"/>
  <c r="E185"/>
  <c r="E188"/>
  <c r="E66"/>
  <c r="E129"/>
  <c r="E26"/>
  <c r="E262"/>
  <c r="E126"/>
  <c r="E104"/>
  <c r="E246"/>
  <c r="E226"/>
  <c r="E60"/>
  <c r="E54"/>
  <c r="E172"/>
  <c r="E247"/>
  <c r="E65"/>
  <c r="E42"/>
  <c r="E61"/>
  <c r="E10"/>
  <c r="E202"/>
  <c r="E73"/>
  <c r="E178"/>
  <c r="E266"/>
  <c r="E59"/>
  <c r="E234"/>
  <c r="E78"/>
  <c r="E216"/>
  <c r="E228"/>
  <c r="E51"/>
  <c r="E69"/>
  <c r="E123"/>
  <c r="E281"/>
  <c r="E257"/>
  <c r="E38"/>
  <c r="E86"/>
  <c r="E79"/>
  <c r="E254"/>
  <c r="E163"/>
  <c r="E187"/>
  <c r="E37"/>
  <c r="E108"/>
  <c r="E58"/>
  <c r="E89"/>
  <c r="E244"/>
  <c r="E176"/>
  <c r="E277"/>
  <c r="B236"/>
  <c r="B115"/>
  <c r="B120"/>
  <c r="B284"/>
  <c r="B270"/>
  <c r="B248"/>
  <c r="B134"/>
  <c r="B27"/>
  <c r="B252"/>
  <c r="B93"/>
  <c r="B184"/>
  <c r="B282"/>
  <c r="B48"/>
  <c r="B260"/>
  <c r="B131"/>
  <c r="B239"/>
  <c r="B5"/>
  <c r="B96"/>
  <c r="B167"/>
  <c r="B32"/>
  <c r="B271"/>
  <c r="B70"/>
  <c r="B28"/>
  <c r="B127"/>
  <c r="B36"/>
  <c r="B204"/>
  <c r="B166"/>
  <c r="B174"/>
  <c r="B268"/>
  <c r="B272"/>
  <c r="B113"/>
  <c r="B106"/>
  <c r="B194"/>
  <c r="B85"/>
  <c r="B43"/>
  <c r="B231"/>
  <c r="B128"/>
  <c r="B2"/>
  <c r="B29"/>
  <c r="B135"/>
  <c r="B213"/>
  <c r="B40"/>
  <c r="B57"/>
  <c r="B143"/>
  <c r="B74"/>
  <c r="B140"/>
  <c r="B219"/>
  <c r="B63"/>
  <c r="B64"/>
  <c r="B13"/>
  <c r="B39"/>
  <c r="B62"/>
  <c r="B44"/>
  <c r="B137"/>
  <c r="B22"/>
  <c r="B205"/>
  <c r="B94"/>
  <c r="B121"/>
  <c r="B46"/>
  <c r="B258"/>
  <c r="B117"/>
  <c r="B107"/>
  <c r="B221"/>
  <c r="B20"/>
  <c r="B91"/>
  <c r="B19"/>
  <c r="B67"/>
  <c r="B261"/>
  <c r="B41"/>
  <c r="B102"/>
  <c r="B224"/>
  <c r="B182"/>
  <c r="B68"/>
  <c r="B114"/>
  <c r="B267"/>
  <c r="B280"/>
  <c r="B250"/>
  <c r="B138"/>
  <c r="B4"/>
  <c r="B232"/>
  <c r="B165"/>
  <c r="B242"/>
  <c r="B125"/>
  <c r="B17"/>
  <c r="B233"/>
  <c r="B90"/>
  <c r="B116"/>
  <c r="B47"/>
  <c r="B111"/>
  <c r="B249"/>
  <c r="B98"/>
  <c r="B18"/>
  <c r="B122"/>
  <c r="B118"/>
  <c r="B169"/>
  <c r="B25"/>
  <c r="B80"/>
  <c r="B253"/>
  <c r="B139"/>
  <c r="B6"/>
  <c r="B23"/>
  <c r="B88"/>
  <c r="B99"/>
  <c r="B49"/>
  <c r="B21"/>
  <c r="B259"/>
  <c r="B265"/>
  <c r="B243"/>
  <c r="B119"/>
  <c r="B200"/>
  <c r="B195"/>
  <c r="B55"/>
  <c r="B53"/>
  <c r="B168"/>
  <c r="B142"/>
  <c r="B92"/>
  <c r="B33"/>
  <c r="B124"/>
  <c r="B191"/>
  <c r="B235"/>
  <c r="B81"/>
  <c r="B215"/>
  <c r="B238"/>
  <c r="B283"/>
  <c r="B45"/>
  <c r="B77"/>
  <c r="B31"/>
  <c r="B240"/>
  <c r="B72"/>
  <c r="B82"/>
  <c r="B279"/>
  <c r="B255"/>
  <c r="B101"/>
  <c r="B276"/>
  <c r="B95"/>
  <c r="B209"/>
  <c r="B230"/>
  <c r="B75"/>
  <c r="B196"/>
  <c r="B275"/>
  <c r="B264"/>
  <c r="B16"/>
  <c r="B100"/>
  <c r="B245"/>
  <c r="B251"/>
  <c r="B50"/>
  <c r="B87"/>
  <c r="B132"/>
  <c r="B110"/>
  <c r="B130"/>
  <c r="B35"/>
  <c r="B109"/>
  <c r="B15"/>
  <c r="B192"/>
  <c r="B84"/>
  <c r="B133"/>
  <c r="B274"/>
  <c r="B269"/>
  <c r="B263"/>
  <c r="B105"/>
  <c r="B220"/>
  <c r="B256"/>
  <c r="B145"/>
  <c r="B71"/>
  <c r="B173"/>
  <c r="B30"/>
  <c r="B34"/>
  <c r="B278"/>
  <c r="B97"/>
  <c r="B179"/>
  <c r="B14"/>
  <c r="B164"/>
  <c r="B144"/>
  <c r="B52"/>
  <c r="B83"/>
  <c r="B237"/>
  <c r="B112"/>
  <c r="B24"/>
  <c r="B210"/>
  <c r="B171"/>
  <c r="B56"/>
  <c r="B170"/>
  <c r="B76"/>
  <c r="B273"/>
  <c r="B241"/>
  <c r="B103"/>
  <c r="B185"/>
  <c r="B188"/>
  <c r="B66"/>
  <c r="B129"/>
  <c r="B26"/>
  <c r="B262"/>
  <c r="B126"/>
  <c r="B104"/>
  <c r="B246"/>
  <c r="B226"/>
  <c r="B60"/>
  <c r="B54"/>
  <c r="B172"/>
  <c r="B247"/>
  <c r="B65"/>
  <c r="B42"/>
  <c r="B61"/>
  <c r="B10"/>
  <c r="B202"/>
  <c r="B73"/>
  <c r="B178"/>
  <c r="B266"/>
  <c r="B59"/>
  <c r="B234"/>
  <c r="B78"/>
  <c r="B216"/>
  <c r="B228"/>
  <c r="B51"/>
  <c r="B69"/>
  <c r="B123"/>
  <c r="B281"/>
  <c r="B257"/>
  <c r="B38"/>
  <c r="B86"/>
  <c r="B79"/>
  <c r="B254"/>
  <c r="B163"/>
  <c r="B187"/>
  <c r="B37"/>
  <c r="B108"/>
  <c r="B58"/>
  <c r="B89"/>
  <c r="B244"/>
  <c r="B176"/>
  <c r="B277"/>
  <c r="E161"/>
  <c r="E162"/>
  <c r="E159"/>
  <c r="E160"/>
  <c r="E153"/>
  <c r="E150"/>
  <c r="E149"/>
  <c r="E148"/>
  <c r="E225"/>
  <c r="E207"/>
  <c r="E197"/>
  <c r="E198"/>
  <c r="E7"/>
  <c r="E9"/>
  <c r="E217"/>
  <c r="E218"/>
  <c r="E11"/>
  <c r="E3"/>
  <c r="E190"/>
  <c r="E186"/>
  <c r="E175"/>
  <c r="E183"/>
  <c r="E181"/>
  <c r="E177"/>
  <c r="E141"/>
  <c r="E2"/>
  <c r="E231"/>
  <c r="E85"/>
  <c r="E106"/>
  <c r="E174"/>
  <c r="E127"/>
  <c r="E239"/>
  <c r="E260"/>
  <c r="E282"/>
  <c r="E93"/>
  <c r="E248"/>
  <c r="E115"/>
</calcChain>
</file>

<file path=xl/sharedStrings.xml><?xml version="1.0" encoding="utf-8"?>
<sst xmlns="http://schemas.openxmlformats.org/spreadsheetml/2006/main" count="1574" uniqueCount="209">
  <si>
    <t>NOMBRE</t>
  </si>
  <si>
    <t>DIRECCION</t>
  </si>
  <si>
    <t>TELEFONO</t>
  </si>
  <si>
    <t>PEDRO PEREZ</t>
  </si>
  <si>
    <t>FECHA</t>
  </si>
  <si>
    <t>BOGOTA</t>
  </si>
  <si>
    <t>CIUDAD</t>
  </si>
  <si>
    <t>CONTACTO</t>
  </si>
  <si>
    <t>CODIGO</t>
  </si>
  <si>
    <t>B001</t>
  </si>
  <si>
    <t>COLPATRIA</t>
  </si>
  <si>
    <t>AV 14 107-80</t>
  </si>
  <si>
    <t>2-452654</t>
  </si>
  <si>
    <t>JUAN PEREZ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</si>
  <si>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</si>
  <si>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</si>
  <si>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</si>
  <si>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</si>
  <si>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</si>
  <si>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</si>
  <si>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</si>
  <si>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</si>
  <si>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</si>
  <si>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</si>
  <si>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</si>
  <si>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</si>
  <si>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</si>
  <si>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</si>
  <si>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</si>
  <si>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</si>
  <si>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</si>
  <si>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</si>
  <si>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</si>
  <si>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</si>
  <si>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</si>
  <si>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</si>
  <si>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</si>
  <si>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</si>
  <si>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</si>
  <si>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</si>
  <si>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</si>
  <si>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</si>
  <si>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</si>
  <si>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</si>
  <si>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</si>
  <si>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</si>
  <si>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</si>
  <si>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</si>
  <si>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</si>
  <si>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</si>
  <si>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</si>
  <si>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</si>
  <si>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</si>
  <si>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</si>
  <si>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</si>
  <si>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GANADERO</t>
  </si>
  <si>
    <t>COLOMBIA</t>
  </si>
  <si>
    <t>FINDETER</t>
  </si>
  <si>
    <t>LA ROSA</t>
  </si>
  <si>
    <t>CARULLA</t>
  </si>
  <si>
    <t>ÉXITO</t>
  </si>
  <si>
    <t>LA GRAN VIA</t>
  </si>
  <si>
    <t>CALZADO SPRINT</t>
  </si>
  <si>
    <t>LA CORONA</t>
  </si>
  <si>
    <t>ACEGRASAS</t>
  </si>
  <si>
    <t>RIVOLI</t>
  </si>
  <si>
    <t>COMCEL</t>
  </si>
  <si>
    <t>LA UNION</t>
  </si>
  <si>
    <t>GRAJALES</t>
  </si>
  <si>
    <t>PELDAR</t>
  </si>
  <si>
    <t>GRIVAL</t>
  </si>
  <si>
    <t>COMPUCLUB</t>
  </si>
  <si>
    <t>CALLE 101 32-58</t>
  </si>
  <si>
    <t>AV 13 No 89-98</t>
  </si>
  <si>
    <t>Cra 12 No 98-78</t>
  </si>
  <si>
    <t>AV 58 68-80</t>
  </si>
  <si>
    <t>Cra 12 No 88-78</t>
  </si>
  <si>
    <t>AV 12 107-101</t>
  </si>
  <si>
    <t>AV 12 107-100</t>
  </si>
  <si>
    <t>AV 45 107-107</t>
  </si>
  <si>
    <t>Cra 45 No 88-78</t>
  </si>
  <si>
    <t>AV 45 107-145</t>
  </si>
  <si>
    <t>AV 45 107-113</t>
  </si>
  <si>
    <t>AV 45 107-106</t>
  </si>
  <si>
    <t>CALLE 152 32-58</t>
  </si>
  <si>
    <t>AV 13 No 67-98</t>
  </si>
  <si>
    <t>2-548795</t>
  </si>
  <si>
    <t>3-698745</t>
  </si>
  <si>
    <t>6-987547</t>
  </si>
  <si>
    <t>2-644936</t>
  </si>
  <si>
    <t>2-741077</t>
  </si>
  <si>
    <t>3-698746</t>
  </si>
  <si>
    <t>6-987548</t>
  </si>
  <si>
    <t>2-837218</t>
  </si>
  <si>
    <t>2-933359</t>
  </si>
  <si>
    <t>3-698747</t>
  </si>
  <si>
    <t>6-987549</t>
  </si>
  <si>
    <t>2-1029500</t>
  </si>
  <si>
    <t>2-1125641</t>
  </si>
  <si>
    <t>3-698748</t>
  </si>
  <si>
    <t>6-987550</t>
  </si>
  <si>
    <t>2-1221782</t>
  </si>
  <si>
    <t>2-1317923</t>
  </si>
  <si>
    <t>3-698749</t>
  </si>
  <si>
    <t>6-987551</t>
  </si>
  <si>
    <t>2-1414064</t>
  </si>
  <si>
    <t>2-1510205</t>
  </si>
  <si>
    <t>3-698750</t>
  </si>
  <si>
    <t>6-987552</t>
  </si>
  <si>
    <t>2-1606346</t>
  </si>
  <si>
    <t>2-1702487</t>
  </si>
  <si>
    <t>3-698751</t>
  </si>
  <si>
    <t>6-987553</t>
  </si>
  <si>
    <t>2-1798628</t>
  </si>
  <si>
    <t>2-1894769</t>
  </si>
  <si>
    <t>3-698752</t>
  </si>
  <si>
    <t>6-987554</t>
  </si>
  <si>
    <t>2-1990910</t>
  </si>
  <si>
    <t>2-2087051</t>
  </si>
  <si>
    <t>3-698753</t>
  </si>
  <si>
    <t>6-987555</t>
  </si>
  <si>
    <t>2-2183192</t>
  </si>
  <si>
    <t>2-2279333</t>
  </si>
  <si>
    <t>3-698754</t>
  </si>
  <si>
    <t>6-987556</t>
  </si>
  <si>
    <t>2-2375474</t>
  </si>
  <si>
    <t>2-2471615</t>
  </si>
  <si>
    <t>CALI</t>
  </si>
  <si>
    <t>MEDELLIN</t>
  </si>
  <si>
    <t>RAUL RODRIGUEZ</t>
  </si>
  <si>
    <t>CARLOS OSOS</t>
  </si>
  <si>
    <t>MARIA ASTRA</t>
  </si>
  <si>
    <t>RAMIRO RAMIREZ</t>
  </si>
  <si>
    <t>LUIS RAMIREZ</t>
  </si>
  <si>
    <t>FABIO CALLEJAS</t>
  </si>
  <si>
    <t>RAMON JIMENO</t>
  </si>
  <si>
    <t>JUAN DE LA CRUZ</t>
  </si>
  <si>
    <t>FERNANDO FERNANDEZ</t>
  </si>
  <si>
    <t>RAUL GRIEGO</t>
  </si>
  <si>
    <t>ROSO PARDO</t>
  </si>
  <si>
    <t>REY JUANA</t>
  </si>
  <si>
    <t>RAMON MORENO</t>
  </si>
  <si>
    <t>TOMAS TOVAR</t>
  </si>
  <si>
    <t>RUY GOMEZ</t>
  </si>
  <si>
    <t>MARIA PEREZ</t>
  </si>
  <si>
    <t>MERY PEREZ</t>
  </si>
  <si>
    <t>MARION JULIO</t>
  </si>
  <si>
    <t>JULIO JULIAN</t>
  </si>
  <si>
    <t>JACINTO JUAREZ</t>
  </si>
  <si>
    <t>CHUCO PEREZ</t>
  </si>
  <si>
    <t>RATON MICKEY</t>
  </si>
  <si>
    <t>REY MORENO</t>
  </si>
  <si>
    <t>RUY RAMON</t>
  </si>
  <si>
    <t>LUZ LUCAS</t>
  </si>
  <si>
    <t>LUCAS FARIED</t>
  </si>
  <si>
    <t>FIEDRO GUARIN</t>
  </si>
  <si>
    <t>GUARO LIMON</t>
  </si>
  <si>
    <t>LIMEÑA FARDA</t>
  </si>
  <si>
    <t>FEREZ CARMILO</t>
  </si>
  <si>
    <t>CAMILO PAEZ</t>
  </si>
  <si>
    <t>PARDO HUAN</t>
  </si>
  <si>
    <t>JUAZINTO JERCK</t>
  </si>
  <si>
    <t>LUIS DAZA</t>
  </si>
  <si>
    <t>RENE HIGUITA</t>
  </si>
  <si>
    <t>RAMIRO DUEÑAS</t>
  </si>
  <si>
    <t>DULIO MIRANDA</t>
  </si>
  <si>
    <t>MARIO PEREZ</t>
  </si>
  <si>
    <t>PEREA DESES</t>
  </si>
  <si>
    <t>PICADO LUIS</t>
  </si>
  <si>
    <t>ARTICULO COMPRADO</t>
  </si>
  <si>
    <t>VALOR</t>
  </si>
  <si>
    <t>PAPELERIA</t>
  </si>
  <si>
    <t>LIBROS</t>
  </si>
  <si>
    <t>MANUALES</t>
  </si>
  <si>
    <t>DISCOS</t>
  </si>
  <si>
    <t>CINTAS</t>
  </si>
  <si>
    <t>COMPUTADORES</t>
  </si>
  <si>
    <t>REVISTAS</t>
  </si>
  <si>
    <t>ARTICULOS DE ESCRITORIO</t>
  </si>
  <si>
    <t>ARTICULO</t>
  </si>
  <si>
    <t>STOCK</t>
  </si>
  <si>
    <t>CANTIDAD COMPRAS</t>
  </si>
  <si>
    <t>VALOR COMPRAS</t>
  </si>
  <si>
    <t>CANTIDAD VENTAS</t>
  </si>
  <si>
    <t>VALOR VENTAS</t>
  </si>
  <si>
    <t>STOCK MINIMO</t>
  </si>
  <si>
    <t>AR-001</t>
  </si>
  <si>
    <t>AR-002</t>
  </si>
  <si>
    <t>AR-003</t>
  </si>
  <si>
    <t>AR-004</t>
  </si>
  <si>
    <t>AR-005</t>
  </si>
  <si>
    <t>AR-006</t>
  </si>
  <si>
    <t>AR-007</t>
  </si>
  <si>
    <t>AR-008</t>
  </si>
  <si>
    <t>UNIDAD</t>
  </si>
  <si>
    <t>UN</t>
  </si>
  <si>
    <t>PQ</t>
  </si>
  <si>
    <t>MOD</t>
  </si>
  <si>
    <t>ARCHIVO DE ARTICULOS</t>
  </si>
  <si>
    <t>PRECIO COSTO</t>
  </si>
  <si>
    <t>PRECIO VENTA</t>
  </si>
  <si>
    <t>CANTIDAD</t>
  </si>
  <si>
    <t>ENTRADA / SALIDA</t>
  </si>
  <si>
    <t>E</t>
  </si>
  <si>
    <t>S</t>
  </si>
  <si>
    <t>POLITECNICO GRANCOLOMBIANO IU</t>
  </si>
  <si>
    <t>REGIÓN</t>
  </si>
  <si>
    <t>CENTRO</t>
  </si>
  <si>
    <t>OCCIDENTE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</si>
</sst>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94" formatCode="_(* #,##0_);_(* \(#,##0\);_(* &quot;-&quot;??_);_(@_)"/>
    <numFmt numFmtId="207" formatCode="dd\-mm\-yy;@"/>
  </numFmts>
  <fonts count="5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94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justify"/>
    </xf>
    <xf numFmtId="0" fontId="3" fillId="2" borderId="0" xfId="0" applyFont="1" applyFill="1" applyAlignment="1">
      <alignment horizontal="center" vertical="justify" wrapText="1"/>
    </xf>
    <xf numFmtId="43" fontId="3" fillId="2" borderId="0" xfId="1" applyNumberFormat="1" applyFont="1" applyFill="1" applyAlignment="1">
      <alignment horizontal="center" vertical="justify" wrapText="1"/>
    </xf>
    <xf numFmtId="43" fontId="0" fillId="0" borderId="0" xfId="1" applyNumberFormat="1" applyFont="1"/>
    <xf numFmtId="14" fontId="0" fillId="0" borderId="0" xfId="0" applyNumberFormat="1"/>
    <xf numFmtId="194" fontId="0" fillId="0" borderId="0" xfId="1" applyNumberFormat="1" applyFont="1" applyAlignment="1"/>
    <xf numFmtId="194" fontId="0" fillId="0" borderId="0" xfId="0" applyNumberFormat="1"/>
    <xf numFmtId="0" fontId="3" fillId="2" borderId="0" xfId="0" applyFont="1" applyFill="1" applyAlignment="1">
      <alignment horizontal="center" vertical="justify" textRotation="90" wrapText="1"/>
    </xf>
    <xf numFmtId="0" fontId="4" fillId="2" borderId="0" xfId="0" applyFont="1" applyFill="1" applyAlignment="1">
      <alignment horizontal="center" vertical="justify" textRotation="90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207" fontId="0" fillId="0" borderId="0" xfId="0" applyNumberFormat="1"/>
    <xf numFmtId="0" fontId="3" fillId="2" borderId="0" xfId="0" applyFont="1" applyFill="1" applyAlignment="1">
      <alignment horizontal="center" wrapText="1"/>
    </xf>
    <xf numFmtId="43" fontId="3" fillId="2" borderId="0" xfId="1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0</xdr:rowOff>
    </xdr:from>
    <xdr:to>
      <xdr:col>0</xdr:col>
      <xdr:colOff>590550</xdr:colOff>
      <xdr:row>0</xdr:row>
      <xdr:rowOff>0</xdr:rowOff>
    </xdr:to>
    <xdr:sp macro="" textlink="">
      <xdr:nvSpPr>
        <xdr:cNvPr id="4119" name="Line 2"/>
        <xdr:cNvSpPr>
          <a:spLocks noChangeShapeType="1"/>
        </xdr:cNvSpPr>
      </xdr:nvSpPr>
      <xdr:spPr bwMode="auto">
        <a:xfrm>
          <a:off x="590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371475</xdr:colOff>
      <xdr:row>11</xdr:row>
      <xdr:rowOff>66675</xdr:rowOff>
    </xdr:from>
    <xdr:to>
      <xdr:col>5</xdr:col>
      <xdr:colOff>438150</xdr:colOff>
      <xdr:row>13</xdr:row>
      <xdr:rowOff>104775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2971800" y="2619375"/>
          <a:ext cx="1676400" cy="3619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s-CO" sz="2000" b="1" i="0" strike="noStrike">
              <a:solidFill>
                <a:srgbClr val="000000"/>
              </a:solidFill>
              <a:latin typeface="Arial"/>
              <a:cs typeface="Arial"/>
            </a:rPr>
            <a:t>REGISTROS</a:t>
          </a:r>
        </a:p>
      </xdr:txBody>
    </xdr:sp>
    <xdr:clientData/>
  </xdr:twoCellAnchor>
  <xdr:twoCellAnchor>
    <xdr:from>
      <xdr:col>0</xdr:col>
      <xdr:colOff>742950</xdr:colOff>
      <xdr:row>1</xdr:row>
      <xdr:rowOff>104775</xdr:rowOff>
    </xdr:from>
    <xdr:to>
      <xdr:col>3</xdr:col>
      <xdr:colOff>666750</xdr:colOff>
      <xdr:row>11</xdr:row>
      <xdr:rowOff>85725</xdr:rowOff>
    </xdr:to>
    <xdr:sp macro="" textlink="">
      <xdr:nvSpPr>
        <xdr:cNvPr id="4121" name="Line 7"/>
        <xdr:cNvSpPr>
          <a:spLocks noChangeShapeType="1"/>
        </xdr:cNvSpPr>
      </xdr:nvSpPr>
      <xdr:spPr bwMode="auto">
        <a:xfrm flipH="1" flipV="1">
          <a:off x="742950" y="1038225"/>
          <a:ext cx="2524125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409575</xdr:colOff>
      <xdr:row>4</xdr:row>
      <xdr:rowOff>57150</xdr:rowOff>
    </xdr:from>
    <xdr:to>
      <xdr:col>3</xdr:col>
      <xdr:colOff>381000</xdr:colOff>
      <xdr:row>12</xdr:row>
      <xdr:rowOff>38100</xdr:rowOff>
    </xdr:to>
    <xdr:sp macro="" textlink="">
      <xdr:nvSpPr>
        <xdr:cNvPr id="4122" name="Line 8"/>
        <xdr:cNvSpPr>
          <a:spLocks noChangeShapeType="1"/>
        </xdr:cNvSpPr>
      </xdr:nvSpPr>
      <xdr:spPr bwMode="auto">
        <a:xfrm flipH="1" flipV="1">
          <a:off x="409575" y="1476375"/>
          <a:ext cx="257175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419100</xdr:colOff>
      <xdr:row>13</xdr:row>
      <xdr:rowOff>57150</xdr:rowOff>
    </xdr:from>
    <xdr:to>
      <xdr:col>3</xdr:col>
      <xdr:colOff>371475</xdr:colOff>
      <xdr:row>13</xdr:row>
      <xdr:rowOff>57150</xdr:rowOff>
    </xdr:to>
    <xdr:sp macro="" textlink="">
      <xdr:nvSpPr>
        <xdr:cNvPr id="4123" name="Line 9"/>
        <xdr:cNvSpPr>
          <a:spLocks noChangeShapeType="1"/>
        </xdr:cNvSpPr>
      </xdr:nvSpPr>
      <xdr:spPr bwMode="auto">
        <a:xfrm flipH="1">
          <a:off x="419100" y="293370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447675</xdr:colOff>
      <xdr:row>13</xdr:row>
      <xdr:rowOff>123825</xdr:rowOff>
    </xdr:from>
    <xdr:to>
      <xdr:col>3</xdr:col>
      <xdr:colOff>485775</xdr:colOff>
      <xdr:row>24</xdr:row>
      <xdr:rowOff>95250</xdr:rowOff>
    </xdr:to>
    <xdr:sp macro="" textlink="">
      <xdr:nvSpPr>
        <xdr:cNvPr id="4124" name="Line 10"/>
        <xdr:cNvSpPr>
          <a:spLocks noChangeShapeType="1"/>
        </xdr:cNvSpPr>
      </xdr:nvSpPr>
      <xdr:spPr bwMode="auto">
        <a:xfrm flipH="1">
          <a:off x="447675" y="3000375"/>
          <a:ext cx="2638425" cy="1752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18</xdr:row>
      <xdr:rowOff>38100</xdr:rowOff>
    </xdr:from>
    <xdr:to>
      <xdr:col>6</xdr:col>
      <xdr:colOff>133350</xdr:colOff>
      <xdr:row>23</xdr:row>
      <xdr:rowOff>85725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3648075" y="3724275"/>
          <a:ext cx="2228850" cy="8572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strike="noStrike">
              <a:solidFill>
                <a:srgbClr val="CCFFFF"/>
              </a:solidFill>
              <a:latin typeface="Arial"/>
              <a:cs typeface="Arial"/>
            </a:rPr>
            <a:t>BASE DE DATOS MAESTRA</a:t>
          </a: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142875</xdr:colOff>
      <xdr:row>0</xdr:row>
      <xdr:rowOff>533400</xdr:rowOff>
    </xdr:from>
    <xdr:to>
      <xdr:col>6</xdr:col>
      <xdr:colOff>561975</xdr:colOff>
      <xdr:row>0</xdr:row>
      <xdr:rowOff>828675</xdr:rowOff>
    </xdr:to>
    <xdr:sp macro="" textlink="">
      <xdr:nvSpPr>
        <xdr:cNvPr id="4126" name="AutoShape 12"/>
        <xdr:cNvSpPr>
          <a:spLocks/>
        </xdr:cNvSpPr>
      </xdr:nvSpPr>
      <xdr:spPr bwMode="auto">
        <a:xfrm rot="-5400000">
          <a:off x="3076575" y="-2400300"/>
          <a:ext cx="295275" cy="6162675"/>
        </a:xfrm>
        <a:prstGeom prst="rightBrace">
          <a:avLst>
            <a:gd name="adj1" fmla="val 173925"/>
            <a:gd name="adj2" fmla="val 53190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419100</xdr:colOff>
      <xdr:row>0</xdr:row>
      <xdr:rowOff>66675</xdr:rowOff>
    </xdr:from>
    <xdr:to>
      <xdr:col>4</xdr:col>
      <xdr:colOff>438150</xdr:colOff>
      <xdr:row>0</xdr:row>
      <xdr:rowOff>381000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3019425" y="66675"/>
          <a:ext cx="866775" cy="3143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CO" sz="1400" b="1" i="0" strike="noStrike">
              <a:solidFill>
                <a:srgbClr val="000000"/>
              </a:solidFill>
              <a:latin typeface="Arial"/>
              <a:cs typeface="Arial"/>
            </a:rPr>
            <a:t>CAMPOS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152400</xdr:rowOff>
    </xdr:from>
    <xdr:to>
      <xdr:col>3</xdr:col>
      <xdr:colOff>104775</xdr:colOff>
      <xdr:row>0</xdr:row>
      <xdr:rowOff>466725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990725" y="152400"/>
          <a:ext cx="866775" cy="3143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CO" sz="1400" b="1" i="0" strike="noStrike">
              <a:solidFill>
                <a:srgbClr val="000000"/>
              </a:solidFill>
              <a:latin typeface="Arial"/>
              <a:cs typeface="Arial"/>
            </a:rPr>
            <a:t>CAMPOS</a:t>
          </a: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7</xdr:col>
      <xdr:colOff>295275</xdr:colOff>
      <xdr:row>10</xdr:row>
      <xdr:rowOff>85725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4943475" y="2066925"/>
          <a:ext cx="1600200" cy="4095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CO" sz="1800" b="0" i="0" strike="noStrike">
              <a:solidFill>
                <a:srgbClr val="000000"/>
              </a:solidFill>
              <a:latin typeface="Arial"/>
              <a:cs typeface="Arial"/>
            </a:rPr>
            <a:t>REGISTROS</a:t>
          </a:r>
        </a:p>
      </xdr:txBody>
    </xdr:sp>
    <xdr:clientData/>
  </xdr:twoCellAnchor>
  <xdr:twoCellAnchor>
    <xdr:from>
      <xdr:col>5</xdr:col>
      <xdr:colOff>9525</xdr:colOff>
      <xdr:row>1</xdr:row>
      <xdr:rowOff>85725</xdr:rowOff>
    </xdr:from>
    <xdr:to>
      <xdr:col>5</xdr:col>
      <xdr:colOff>323850</xdr:colOff>
      <xdr:row>16</xdr:row>
      <xdr:rowOff>95250</xdr:rowOff>
    </xdr:to>
    <xdr:sp macro="" textlink="">
      <xdr:nvSpPr>
        <xdr:cNvPr id="5140" name="AutoShape 8"/>
        <xdr:cNvSpPr>
          <a:spLocks/>
        </xdr:cNvSpPr>
      </xdr:nvSpPr>
      <xdr:spPr bwMode="auto">
        <a:xfrm>
          <a:off x="4638675" y="1019175"/>
          <a:ext cx="314325" cy="2438400"/>
        </a:xfrm>
        <a:prstGeom prst="rightBrace">
          <a:avLst>
            <a:gd name="adj1" fmla="val 646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523875</xdr:colOff>
      <xdr:row>6</xdr:row>
      <xdr:rowOff>123825</xdr:rowOff>
    </xdr:from>
    <xdr:to>
      <xdr:col>3</xdr:col>
      <xdr:colOff>762000</xdr:colOff>
      <xdr:row>14</xdr:row>
      <xdr:rowOff>9525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1285875" y="1866900"/>
          <a:ext cx="2228850" cy="11811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strike="noStrike">
              <a:solidFill>
                <a:srgbClr val="CCFFFF"/>
              </a:solidFill>
              <a:latin typeface="Arial"/>
              <a:cs typeface="Arial"/>
            </a:rPr>
            <a:t>BASE DE DATOS DE MOVIMIENTO</a:t>
          </a:r>
        </a:p>
      </xdr:txBody>
    </xdr:sp>
    <xdr:clientData/>
  </xdr:twoCellAnchor>
  <xdr:twoCellAnchor>
    <xdr:from>
      <xdr:col>0</xdr:col>
      <xdr:colOff>142875</xdr:colOff>
      <xdr:row>0</xdr:row>
      <xdr:rowOff>466725</xdr:rowOff>
    </xdr:from>
    <xdr:to>
      <xdr:col>4</xdr:col>
      <xdr:colOff>742950</xdr:colOff>
      <xdr:row>0</xdr:row>
      <xdr:rowOff>771525</xdr:rowOff>
    </xdr:to>
    <xdr:sp macro="" textlink="">
      <xdr:nvSpPr>
        <xdr:cNvPr id="5142" name="AutoShape 10"/>
        <xdr:cNvSpPr>
          <a:spLocks/>
        </xdr:cNvSpPr>
      </xdr:nvSpPr>
      <xdr:spPr bwMode="auto">
        <a:xfrm rot="-5400000">
          <a:off x="2128838" y="-1519238"/>
          <a:ext cx="304800" cy="4276725"/>
        </a:xfrm>
        <a:prstGeom prst="rightBrace">
          <a:avLst>
            <a:gd name="adj1" fmla="val 116927"/>
            <a:gd name="adj2" fmla="val 53190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523875</xdr:colOff>
      <xdr:row>237</xdr:row>
      <xdr:rowOff>123825</xdr:rowOff>
    </xdr:from>
    <xdr:to>
      <xdr:col>3</xdr:col>
      <xdr:colOff>762000</xdr:colOff>
      <xdr:row>245</xdr:row>
      <xdr:rowOff>9525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1285875" y="39271575"/>
          <a:ext cx="2228850" cy="11811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strike="noStrike">
              <a:solidFill>
                <a:srgbClr val="CCFFFF"/>
              </a:solidFill>
              <a:latin typeface="Arial"/>
              <a:cs typeface="Arial"/>
            </a:rPr>
            <a:t>BASE DE DATOS DE MOVIMIENTO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238125</xdr:rowOff>
    </xdr:from>
    <xdr:to>
      <xdr:col>5</xdr:col>
      <xdr:colOff>600075</xdr:colOff>
      <xdr:row>3</xdr:row>
      <xdr:rowOff>295275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733425"/>
          <a:ext cx="1552575" cy="3905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s-CO" sz="1500" b="1" i="0" strike="noStrike">
              <a:solidFill>
                <a:srgbClr val="000000"/>
              </a:solidFill>
              <a:latin typeface="Arial"/>
              <a:cs typeface="Arial"/>
            </a:rPr>
            <a:t>CAMPOS</a:t>
          </a:r>
        </a:p>
      </xdr:txBody>
    </xdr:sp>
    <xdr:clientData/>
  </xdr:twoCellAnchor>
  <xdr:twoCellAnchor>
    <xdr:from>
      <xdr:col>11</xdr:col>
      <xdr:colOff>266700</xdr:colOff>
      <xdr:row>6</xdr:row>
      <xdr:rowOff>0</xdr:rowOff>
    </xdr:from>
    <xdr:to>
      <xdr:col>11</xdr:col>
      <xdr:colOff>714375</xdr:colOff>
      <xdr:row>14</xdr:row>
      <xdr:rowOff>133350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7562850" y="2238375"/>
          <a:ext cx="447675" cy="16002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45720" tIns="41148" rIns="0" bIns="0" anchor="t" upright="1"/>
        <a:lstStyle/>
        <a:p>
          <a:pPr algn="r" rtl="0">
            <a:defRPr sz="1000"/>
          </a:pPr>
          <a:r>
            <a:rPr lang="es-CO" sz="2000" b="1" i="0" strike="noStrike">
              <a:solidFill>
                <a:srgbClr val="000000"/>
              </a:solidFill>
              <a:latin typeface="Arial"/>
              <a:cs typeface="Arial"/>
            </a:rPr>
            <a:t>REGISTROS</a:t>
          </a:r>
        </a:p>
      </xdr:txBody>
    </xdr:sp>
    <xdr:clientData/>
  </xdr:twoCellAnchor>
  <xdr:twoCellAnchor>
    <xdr:from>
      <xdr:col>1</xdr:col>
      <xdr:colOff>1171575</xdr:colOff>
      <xdr:row>16</xdr:row>
      <xdr:rowOff>123825</xdr:rowOff>
    </xdr:from>
    <xdr:to>
      <xdr:col>4</xdr:col>
      <xdr:colOff>676275</xdr:colOff>
      <xdr:row>23</xdr:row>
      <xdr:rowOff>123825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1933575" y="4152900"/>
          <a:ext cx="1571625" cy="11334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strike="noStrike">
              <a:solidFill>
                <a:srgbClr val="CCFFFF"/>
              </a:solidFill>
              <a:latin typeface="Arial"/>
              <a:cs typeface="Arial"/>
            </a:rPr>
            <a:t>BASE DE DATOS MAESTRA</a:t>
          </a: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28575</xdr:colOff>
      <xdr:row>6</xdr:row>
      <xdr:rowOff>142875</xdr:rowOff>
    </xdr:from>
    <xdr:to>
      <xdr:col>11</xdr:col>
      <xdr:colOff>238125</xdr:colOff>
      <xdr:row>13</xdr:row>
      <xdr:rowOff>133350</xdr:rowOff>
    </xdr:to>
    <xdr:sp macro="" textlink="">
      <xdr:nvSpPr>
        <xdr:cNvPr id="6173" name="AutoShape 13"/>
        <xdr:cNvSpPr>
          <a:spLocks/>
        </xdr:cNvSpPr>
      </xdr:nvSpPr>
      <xdr:spPr bwMode="auto">
        <a:xfrm>
          <a:off x="7324725" y="2381250"/>
          <a:ext cx="209550" cy="1295400"/>
        </a:xfrm>
        <a:prstGeom prst="rightBrace">
          <a:avLst>
            <a:gd name="adj1" fmla="val 515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209550</xdr:colOff>
      <xdr:row>3</xdr:row>
      <xdr:rowOff>285750</xdr:rowOff>
    </xdr:from>
    <xdr:to>
      <xdr:col>10</xdr:col>
      <xdr:colOff>304800</xdr:colOff>
      <xdr:row>4</xdr:row>
      <xdr:rowOff>295275</xdr:rowOff>
    </xdr:to>
    <xdr:sp macro="" textlink="">
      <xdr:nvSpPr>
        <xdr:cNvPr id="6174" name="AutoShape 15"/>
        <xdr:cNvSpPr>
          <a:spLocks/>
        </xdr:cNvSpPr>
      </xdr:nvSpPr>
      <xdr:spPr bwMode="auto">
        <a:xfrm rot="-5400000">
          <a:off x="3548063" y="-2224088"/>
          <a:ext cx="342900" cy="7019925"/>
        </a:xfrm>
        <a:prstGeom prst="rightBrace">
          <a:avLst>
            <a:gd name="adj1" fmla="val 170602"/>
            <a:gd name="adj2" fmla="val 50000"/>
          </a:avLst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57150</xdr:rowOff>
    </xdr:from>
    <xdr:to>
      <xdr:col>8</xdr:col>
      <xdr:colOff>428625</xdr:colOff>
      <xdr:row>5</xdr:row>
      <xdr:rowOff>361950</xdr:rowOff>
    </xdr:to>
    <xdr:sp macro="" textlink="">
      <xdr:nvSpPr>
        <xdr:cNvPr id="6175" name="AutoShape 17"/>
        <xdr:cNvSpPr>
          <a:spLocks/>
        </xdr:cNvSpPr>
      </xdr:nvSpPr>
      <xdr:spPr bwMode="auto">
        <a:xfrm rot="-5400000">
          <a:off x="3257550" y="-942975"/>
          <a:ext cx="304800" cy="5295900"/>
        </a:xfrm>
        <a:prstGeom prst="rightBrace">
          <a:avLst>
            <a:gd name="adj1" fmla="val 144792"/>
            <a:gd name="adj2" fmla="val 50000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5</xdr:row>
      <xdr:rowOff>219075</xdr:rowOff>
    </xdr:from>
    <xdr:to>
      <xdr:col>5</xdr:col>
      <xdr:colOff>247650</xdr:colOff>
      <xdr:row>5</xdr:row>
      <xdr:rowOff>561975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2981325" y="1714500"/>
          <a:ext cx="857250" cy="3429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CO" sz="1200" b="1" i="0" strike="noStrike">
              <a:solidFill>
                <a:srgbClr val="000000"/>
              </a:solidFill>
              <a:latin typeface="Arial"/>
              <a:cs typeface="Arial"/>
            </a:rPr>
            <a:t>CAMPOS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0</xdr:row>
      <xdr:rowOff>219075</xdr:rowOff>
    </xdr:from>
    <xdr:to>
      <xdr:col>3</xdr:col>
      <xdr:colOff>190500</xdr:colOff>
      <xdr:row>0</xdr:row>
      <xdr:rowOff>476250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200275" y="219075"/>
          <a:ext cx="876300" cy="2571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CO" sz="1400" b="1" i="0" strike="noStrike">
              <a:solidFill>
                <a:srgbClr val="000000"/>
              </a:solidFill>
              <a:latin typeface="Arial"/>
              <a:cs typeface="Arial"/>
            </a:rPr>
            <a:t>CAMPOS</a:t>
          </a:r>
        </a:p>
      </xdr:txBody>
    </xdr:sp>
    <xdr:clientData/>
  </xdr:twoCellAnchor>
  <xdr:twoCellAnchor>
    <xdr:from>
      <xdr:col>6</xdr:col>
      <xdr:colOff>304800</xdr:colOff>
      <xdr:row>1</xdr:row>
      <xdr:rowOff>66675</xdr:rowOff>
    </xdr:from>
    <xdr:to>
      <xdr:col>6</xdr:col>
      <xdr:colOff>638175</xdr:colOff>
      <xdr:row>10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5953125" y="762000"/>
          <a:ext cx="333375" cy="16478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45720" tIns="36576" rIns="0" bIns="0" anchor="b" upright="1"/>
        <a:lstStyle/>
        <a:p>
          <a:pPr algn="l" rtl="0">
            <a:defRPr sz="1000"/>
          </a:pPr>
          <a:r>
            <a:rPr lang="es-CO" sz="1800" b="0" i="0" strike="noStrike">
              <a:solidFill>
                <a:srgbClr val="000000"/>
              </a:solidFill>
              <a:latin typeface="Arial"/>
              <a:cs typeface="Arial"/>
            </a:rPr>
            <a:t>REGISTROS</a:t>
          </a:r>
        </a:p>
      </xdr:txBody>
    </xdr:sp>
    <xdr:clientData/>
  </xdr:twoCellAnchor>
  <xdr:twoCellAnchor>
    <xdr:from>
      <xdr:col>6</xdr:col>
      <xdr:colOff>9525</xdr:colOff>
      <xdr:row>1</xdr:row>
      <xdr:rowOff>28575</xdr:rowOff>
    </xdr:from>
    <xdr:to>
      <xdr:col>6</xdr:col>
      <xdr:colOff>323850</xdr:colOff>
      <xdr:row>8</xdr:row>
      <xdr:rowOff>123825</xdr:rowOff>
    </xdr:to>
    <xdr:sp macro="" textlink="">
      <xdr:nvSpPr>
        <xdr:cNvPr id="7181" name="AutoShape 3"/>
        <xdr:cNvSpPr>
          <a:spLocks/>
        </xdr:cNvSpPr>
      </xdr:nvSpPr>
      <xdr:spPr bwMode="auto">
        <a:xfrm>
          <a:off x="5657850" y="723900"/>
          <a:ext cx="314325" cy="1428750"/>
        </a:xfrm>
        <a:prstGeom prst="rightBrace">
          <a:avLst>
            <a:gd name="adj1" fmla="val 378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381000</xdr:colOff>
      <xdr:row>3</xdr:row>
      <xdr:rowOff>57150</xdr:rowOff>
    </xdr:from>
    <xdr:to>
      <xdr:col>4</xdr:col>
      <xdr:colOff>619125</xdr:colOff>
      <xdr:row>6</xdr:row>
      <xdr:rowOff>142875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1143000" y="1133475"/>
          <a:ext cx="3248025" cy="6572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CO" sz="2000" b="1" i="0" strike="noStrike">
              <a:solidFill>
                <a:srgbClr val="CCFFFF"/>
              </a:solidFill>
              <a:latin typeface="Arial"/>
              <a:cs typeface="Arial"/>
            </a:rPr>
            <a:t>BASE DE DATOS DE MOVIMIENTO</a:t>
          </a:r>
        </a:p>
      </xdr:txBody>
    </xdr:sp>
    <xdr:clientData/>
  </xdr:twoCellAnchor>
  <xdr:twoCellAnchor>
    <xdr:from>
      <xdr:col>0</xdr:col>
      <xdr:colOff>0</xdr:colOff>
      <xdr:row>0</xdr:row>
      <xdr:rowOff>219075</xdr:rowOff>
    </xdr:from>
    <xdr:to>
      <xdr:col>5</xdr:col>
      <xdr:colOff>600075</xdr:colOff>
      <xdr:row>0</xdr:row>
      <xdr:rowOff>523875</xdr:rowOff>
    </xdr:to>
    <xdr:sp macro="" textlink="">
      <xdr:nvSpPr>
        <xdr:cNvPr id="7183" name="AutoShape 5"/>
        <xdr:cNvSpPr>
          <a:spLocks/>
        </xdr:cNvSpPr>
      </xdr:nvSpPr>
      <xdr:spPr bwMode="auto">
        <a:xfrm rot="-5400000">
          <a:off x="2495550" y="-2276475"/>
          <a:ext cx="304800" cy="5295900"/>
        </a:xfrm>
        <a:prstGeom prst="rightBrace">
          <a:avLst>
            <a:gd name="adj1" fmla="val 144792"/>
            <a:gd name="adj2" fmla="val 50000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workbookViewId="0"/>
  </sheetViews>
  <sheetFormatPr baseColWidth="10" defaultRowHeight="12.75"/>
  <cols>
    <col min="3" max="3" width="16.140625" customWidth="1"/>
    <col min="4" max="4" width="12.7109375" style="15" customWidth="1"/>
    <col min="6" max="6" width="23" bestFit="1" customWidth="1"/>
  </cols>
  <sheetData>
    <row r="1" spans="1:7" s="3" customFormat="1" ht="73.5" customHeight="1">
      <c r="A1" s="17" t="s">
        <v>8</v>
      </c>
      <c r="B1" s="17" t="s">
        <v>0</v>
      </c>
      <c r="C1" s="17" t="s">
        <v>1</v>
      </c>
      <c r="D1" s="17" t="s">
        <v>2</v>
      </c>
      <c r="E1" s="17" t="s">
        <v>6</v>
      </c>
      <c r="F1" s="17" t="s">
        <v>7</v>
      </c>
      <c r="G1" s="17" t="s">
        <v>206</v>
      </c>
    </row>
    <row r="2" spans="1:7">
      <c r="A2" t="s">
        <v>9</v>
      </c>
      <c r="B2" t="s">
        <v>10</v>
      </c>
      <c r="C2" t="s">
        <v>11</v>
      </c>
      <c r="D2" s="15" t="s">
        <v>12</v>
      </c>
      <c r="E2" t="s">
        <v>5</v>
      </c>
      <c r="F2" t="s">
        <v>132</v>
      </c>
      <c r="G2" t="s">
        <v>207</v>
      </c>
    </row>
    <row r="3" spans="1:7">
      <c r="A3" t="s">
        <v>14</v>
      </c>
      <c r="B3" t="s">
        <v>55</v>
      </c>
      <c r="C3" t="s">
        <v>72</v>
      </c>
      <c r="D3" s="15" t="s">
        <v>86</v>
      </c>
      <c r="E3" t="s">
        <v>5</v>
      </c>
      <c r="F3" t="s">
        <v>147</v>
      </c>
      <c r="G3" t="s">
        <v>207</v>
      </c>
    </row>
    <row r="4" spans="1:7">
      <c r="A4" t="s">
        <v>15</v>
      </c>
      <c r="B4" t="s">
        <v>56</v>
      </c>
      <c r="C4" t="s">
        <v>73</v>
      </c>
      <c r="D4" s="15" t="s">
        <v>87</v>
      </c>
      <c r="E4" t="s">
        <v>5</v>
      </c>
      <c r="F4" t="s">
        <v>134</v>
      </c>
      <c r="G4" t="s">
        <v>207</v>
      </c>
    </row>
    <row r="5" spans="1:7">
      <c r="A5" t="s">
        <v>16</v>
      </c>
      <c r="B5" t="s">
        <v>57</v>
      </c>
      <c r="C5" t="s">
        <v>74</v>
      </c>
      <c r="D5" s="15" t="s">
        <v>88</v>
      </c>
      <c r="E5" t="s">
        <v>5</v>
      </c>
      <c r="F5" t="s">
        <v>145</v>
      </c>
      <c r="G5" t="s">
        <v>207</v>
      </c>
    </row>
    <row r="6" spans="1:7">
      <c r="A6" t="s">
        <v>17</v>
      </c>
      <c r="B6" t="s">
        <v>58</v>
      </c>
      <c r="C6" t="s">
        <v>75</v>
      </c>
      <c r="D6" s="15" t="s">
        <v>89</v>
      </c>
      <c r="E6" t="s">
        <v>5</v>
      </c>
      <c r="F6" t="s">
        <v>159</v>
      </c>
      <c r="G6" t="s">
        <v>207</v>
      </c>
    </row>
    <row r="7" spans="1:7">
      <c r="A7" t="s">
        <v>18</v>
      </c>
      <c r="B7" t="s">
        <v>59</v>
      </c>
      <c r="C7" t="s">
        <v>72</v>
      </c>
      <c r="D7" s="15" t="s">
        <v>90</v>
      </c>
      <c r="E7" t="s">
        <v>5</v>
      </c>
      <c r="F7" t="s">
        <v>3</v>
      </c>
      <c r="G7" t="s">
        <v>207</v>
      </c>
    </row>
    <row r="8" spans="1:7">
      <c r="A8" t="s">
        <v>19</v>
      </c>
      <c r="B8" t="s">
        <v>60</v>
      </c>
      <c r="C8" t="s">
        <v>73</v>
      </c>
      <c r="D8" s="15" t="s">
        <v>91</v>
      </c>
      <c r="E8" t="s">
        <v>5</v>
      </c>
      <c r="F8" t="s">
        <v>143</v>
      </c>
      <c r="G8" t="s">
        <v>207</v>
      </c>
    </row>
    <row r="9" spans="1:7">
      <c r="A9" t="s">
        <v>20</v>
      </c>
      <c r="B9" t="s">
        <v>61</v>
      </c>
      <c r="C9" t="s">
        <v>76</v>
      </c>
      <c r="D9" s="15" t="s">
        <v>92</v>
      </c>
      <c r="E9" t="s">
        <v>5</v>
      </c>
      <c r="F9" t="s">
        <v>157</v>
      </c>
      <c r="G9" t="s">
        <v>207</v>
      </c>
    </row>
    <row r="10" spans="1:7">
      <c r="A10" t="s">
        <v>21</v>
      </c>
      <c r="B10" t="s">
        <v>62</v>
      </c>
      <c r="C10" t="s">
        <v>75</v>
      </c>
      <c r="D10" s="15" t="s">
        <v>93</v>
      </c>
      <c r="E10" t="s">
        <v>5</v>
      </c>
      <c r="F10" t="s">
        <v>130</v>
      </c>
      <c r="G10" t="s">
        <v>207</v>
      </c>
    </row>
    <row r="11" spans="1:7">
      <c r="A11" t="s">
        <v>22</v>
      </c>
      <c r="B11" t="s">
        <v>63</v>
      </c>
      <c r="C11" t="s">
        <v>72</v>
      </c>
      <c r="D11" s="15" t="s">
        <v>94</v>
      </c>
      <c r="E11" t="s">
        <v>5</v>
      </c>
      <c r="F11" t="s">
        <v>153</v>
      </c>
      <c r="G11" t="s">
        <v>207</v>
      </c>
    </row>
    <row r="12" spans="1:7">
      <c r="A12" t="s">
        <v>23</v>
      </c>
      <c r="B12" t="s">
        <v>64</v>
      </c>
      <c r="C12" t="s">
        <v>73</v>
      </c>
      <c r="D12" s="15" t="s">
        <v>95</v>
      </c>
      <c r="E12" t="s">
        <v>5</v>
      </c>
      <c r="F12" t="s">
        <v>129</v>
      </c>
      <c r="G12" t="s">
        <v>207</v>
      </c>
    </row>
    <row r="13" spans="1:7">
      <c r="A13" t="s">
        <v>24</v>
      </c>
      <c r="B13" t="s">
        <v>65</v>
      </c>
      <c r="C13" t="s">
        <v>76</v>
      </c>
      <c r="D13" s="15" t="s">
        <v>96</v>
      </c>
      <c r="E13" t="s">
        <v>5</v>
      </c>
      <c r="F13" t="s">
        <v>167</v>
      </c>
      <c r="G13" t="s">
        <v>207</v>
      </c>
    </row>
    <row r="14" spans="1:7">
      <c r="A14" t="s">
        <v>25</v>
      </c>
      <c r="B14" t="s">
        <v>66</v>
      </c>
      <c r="C14" t="s">
        <v>75</v>
      </c>
      <c r="D14" s="15" t="s">
        <v>97</v>
      </c>
      <c r="E14" t="s">
        <v>5</v>
      </c>
      <c r="F14" t="s">
        <v>139</v>
      </c>
      <c r="G14" t="s">
        <v>207</v>
      </c>
    </row>
    <row r="15" spans="1:7">
      <c r="A15" t="s">
        <v>26</v>
      </c>
      <c r="B15" t="s">
        <v>67</v>
      </c>
      <c r="C15" t="s">
        <v>72</v>
      </c>
      <c r="D15" s="15" t="s">
        <v>98</v>
      </c>
      <c r="E15" t="s">
        <v>5</v>
      </c>
      <c r="F15" t="s">
        <v>161</v>
      </c>
      <c r="G15" t="s">
        <v>207</v>
      </c>
    </row>
    <row r="16" spans="1:7">
      <c r="A16" t="s">
        <v>27</v>
      </c>
      <c r="B16" t="s">
        <v>68</v>
      </c>
      <c r="C16" t="s">
        <v>85</v>
      </c>
      <c r="D16" s="15" t="s">
        <v>99</v>
      </c>
      <c r="E16" t="s">
        <v>5</v>
      </c>
      <c r="F16" t="s">
        <v>149</v>
      </c>
      <c r="G16" t="s">
        <v>207</v>
      </c>
    </row>
    <row r="17" spans="1:7">
      <c r="A17" t="s">
        <v>28</v>
      </c>
      <c r="B17" t="s">
        <v>69</v>
      </c>
      <c r="C17" t="s">
        <v>76</v>
      </c>
      <c r="D17" s="15" t="s">
        <v>100</v>
      </c>
      <c r="E17" t="s">
        <v>5</v>
      </c>
      <c r="F17" t="s">
        <v>163</v>
      </c>
      <c r="G17" t="s">
        <v>207</v>
      </c>
    </row>
    <row r="18" spans="1:7">
      <c r="A18" t="s">
        <v>29</v>
      </c>
      <c r="B18" t="s">
        <v>70</v>
      </c>
      <c r="C18" t="s">
        <v>75</v>
      </c>
      <c r="D18" s="15" t="s">
        <v>101</v>
      </c>
      <c r="E18" t="s">
        <v>5</v>
      </c>
      <c r="F18" t="s">
        <v>151</v>
      </c>
      <c r="G18" t="s">
        <v>207</v>
      </c>
    </row>
    <row r="19" spans="1:7">
      <c r="A19" t="s">
        <v>30</v>
      </c>
      <c r="B19" t="s">
        <v>63</v>
      </c>
      <c r="C19" t="s">
        <v>72</v>
      </c>
      <c r="D19" s="15" t="s">
        <v>102</v>
      </c>
      <c r="E19" t="s">
        <v>127</v>
      </c>
      <c r="F19" t="s">
        <v>154</v>
      </c>
      <c r="G19" t="s">
        <v>208</v>
      </c>
    </row>
    <row r="20" spans="1:7">
      <c r="A20" t="s">
        <v>31</v>
      </c>
      <c r="B20" t="s">
        <v>71</v>
      </c>
      <c r="C20" t="s">
        <v>85</v>
      </c>
      <c r="D20" s="15" t="s">
        <v>103</v>
      </c>
      <c r="E20" t="s">
        <v>5</v>
      </c>
      <c r="F20" t="s">
        <v>141</v>
      </c>
      <c r="G20" t="s">
        <v>207</v>
      </c>
    </row>
    <row r="21" spans="1:7">
      <c r="A21" t="s">
        <v>32</v>
      </c>
      <c r="B21" t="s">
        <v>205</v>
      </c>
      <c r="C21" t="s">
        <v>76</v>
      </c>
      <c r="D21" s="15" t="s">
        <v>104</v>
      </c>
      <c r="E21" t="s">
        <v>5</v>
      </c>
      <c r="F21" t="s">
        <v>165</v>
      </c>
      <c r="G21" t="s">
        <v>207</v>
      </c>
    </row>
    <row r="22" spans="1:7">
      <c r="A22" t="s">
        <v>33</v>
      </c>
      <c r="B22" t="s">
        <v>10</v>
      </c>
      <c r="C22" t="s">
        <v>78</v>
      </c>
      <c r="D22" s="15" t="s">
        <v>105</v>
      </c>
      <c r="E22" t="s">
        <v>128</v>
      </c>
      <c r="F22" t="s">
        <v>136</v>
      </c>
      <c r="G22" t="s">
        <v>207</v>
      </c>
    </row>
    <row r="23" spans="1:7">
      <c r="A23" t="s">
        <v>34</v>
      </c>
      <c r="B23" t="s">
        <v>10</v>
      </c>
      <c r="C23" t="s">
        <v>77</v>
      </c>
      <c r="D23" s="15" t="s">
        <v>106</v>
      </c>
      <c r="E23" t="s">
        <v>5</v>
      </c>
      <c r="F23" t="s">
        <v>137</v>
      </c>
      <c r="G23" t="s">
        <v>207</v>
      </c>
    </row>
    <row r="24" spans="1:7">
      <c r="A24" t="s">
        <v>35</v>
      </c>
      <c r="B24" t="s">
        <v>55</v>
      </c>
      <c r="C24" t="s">
        <v>75</v>
      </c>
      <c r="D24" s="15" t="s">
        <v>107</v>
      </c>
      <c r="E24" t="s">
        <v>127</v>
      </c>
      <c r="F24" t="s">
        <v>148</v>
      </c>
      <c r="G24" t="s">
        <v>208</v>
      </c>
    </row>
    <row r="25" spans="1:7">
      <c r="A25" t="s">
        <v>36</v>
      </c>
      <c r="B25" t="s">
        <v>56</v>
      </c>
      <c r="C25" t="s">
        <v>72</v>
      </c>
      <c r="D25" s="15" t="s">
        <v>108</v>
      </c>
      <c r="E25" t="s">
        <v>128</v>
      </c>
      <c r="F25" t="s">
        <v>135</v>
      </c>
      <c r="G25" t="s">
        <v>207</v>
      </c>
    </row>
    <row r="26" spans="1:7">
      <c r="A26" t="s">
        <v>37</v>
      </c>
      <c r="B26" t="s">
        <v>57</v>
      </c>
      <c r="C26" t="s">
        <v>85</v>
      </c>
      <c r="D26" s="15" t="s">
        <v>109</v>
      </c>
      <c r="E26" t="s">
        <v>128</v>
      </c>
      <c r="F26" t="s">
        <v>146</v>
      </c>
      <c r="G26" t="s">
        <v>207</v>
      </c>
    </row>
    <row r="27" spans="1:7">
      <c r="A27" t="s">
        <v>38</v>
      </c>
      <c r="B27" t="s">
        <v>58</v>
      </c>
      <c r="C27" t="s">
        <v>76</v>
      </c>
      <c r="D27" s="15" t="s">
        <v>110</v>
      </c>
      <c r="E27" t="s">
        <v>127</v>
      </c>
      <c r="F27" t="s">
        <v>160</v>
      </c>
      <c r="G27" t="s">
        <v>208</v>
      </c>
    </row>
    <row r="28" spans="1:7">
      <c r="A28" t="s">
        <v>39</v>
      </c>
      <c r="B28" t="s">
        <v>59</v>
      </c>
      <c r="C28" t="s">
        <v>83</v>
      </c>
      <c r="D28" s="15" t="s">
        <v>111</v>
      </c>
      <c r="E28" t="s">
        <v>127</v>
      </c>
      <c r="F28" t="s">
        <v>133</v>
      </c>
      <c r="G28" t="s">
        <v>208</v>
      </c>
    </row>
    <row r="29" spans="1:7">
      <c r="A29" t="s">
        <v>40</v>
      </c>
      <c r="B29" t="s">
        <v>60</v>
      </c>
      <c r="C29" t="s">
        <v>79</v>
      </c>
      <c r="D29" s="15" t="s">
        <v>112</v>
      </c>
      <c r="E29" t="s">
        <v>128</v>
      </c>
      <c r="F29" t="s">
        <v>144</v>
      </c>
      <c r="G29" t="s">
        <v>207</v>
      </c>
    </row>
    <row r="30" spans="1:7">
      <c r="A30" t="s">
        <v>41</v>
      </c>
      <c r="B30" t="s">
        <v>61</v>
      </c>
      <c r="C30" t="s">
        <v>75</v>
      </c>
      <c r="D30" s="15" t="s">
        <v>113</v>
      </c>
      <c r="E30" t="s">
        <v>128</v>
      </c>
      <c r="F30" t="s">
        <v>158</v>
      </c>
      <c r="G30" t="s">
        <v>207</v>
      </c>
    </row>
    <row r="31" spans="1:7">
      <c r="A31" t="s">
        <v>42</v>
      </c>
      <c r="B31" t="s">
        <v>62</v>
      </c>
      <c r="C31" t="s">
        <v>84</v>
      </c>
      <c r="D31" s="15" t="s">
        <v>114</v>
      </c>
      <c r="E31" t="s">
        <v>128</v>
      </c>
      <c r="F31" t="s">
        <v>131</v>
      </c>
      <c r="G31" t="s">
        <v>207</v>
      </c>
    </row>
    <row r="32" spans="1:7">
      <c r="A32" t="s">
        <v>43</v>
      </c>
      <c r="B32" t="s">
        <v>63</v>
      </c>
      <c r="C32" t="s">
        <v>85</v>
      </c>
      <c r="D32" s="15" t="s">
        <v>115</v>
      </c>
      <c r="E32" t="s">
        <v>5</v>
      </c>
      <c r="F32" t="s">
        <v>155</v>
      </c>
      <c r="G32" t="s">
        <v>207</v>
      </c>
    </row>
    <row r="33" spans="1:7">
      <c r="A33" t="s">
        <v>44</v>
      </c>
      <c r="B33" t="s">
        <v>64</v>
      </c>
      <c r="C33" t="s">
        <v>80</v>
      </c>
      <c r="D33" s="15" t="s">
        <v>116</v>
      </c>
      <c r="E33" t="s">
        <v>127</v>
      </c>
      <c r="F33" t="s">
        <v>13</v>
      </c>
      <c r="G33" t="s">
        <v>208</v>
      </c>
    </row>
    <row r="34" spans="1:7">
      <c r="A34" t="s">
        <v>45</v>
      </c>
      <c r="B34" t="s">
        <v>65</v>
      </c>
      <c r="C34" t="s">
        <v>81</v>
      </c>
      <c r="D34" s="15" t="s">
        <v>117</v>
      </c>
      <c r="E34" t="s">
        <v>128</v>
      </c>
      <c r="F34" t="s">
        <v>168</v>
      </c>
      <c r="G34" t="s">
        <v>207</v>
      </c>
    </row>
    <row r="35" spans="1:7">
      <c r="A35" t="s">
        <v>46</v>
      </c>
      <c r="B35" t="s">
        <v>66</v>
      </c>
      <c r="C35" t="s">
        <v>82</v>
      </c>
      <c r="D35" s="15" t="s">
        <v>118</v>
      </c>
      <c r="E35" t="s">
        <v>127</v>
      </c>
      <c r="F35" t="s">
        <v>140</v>
      </c>
      <c r="G35" t="s">
        <v>208</v>
      </c>
    </row>
    <row r="36" spans="1:7">
      <c r="A36" t="s">
        <v>47</v>
      </c>
      <c r="B36" t="s">
        <v>67</v>
      </c>
      <c r="C36" t="s">
        <v>75</v>
      </c>
      <c r="D36" s="15" t="s">
        <v>119</v>
      </c>
      <c r="E36" t="s">
        <v>127</v>
      </c>
      <c r="F36" t="s">
        <v>162</v>
      </c>
      <c r="G36" t="s">
        <v>208</v>
      </c>
    </row>
    <row r="37" spans="1:7">
      <c r="A37" t="s">
        <v>48</v>
      </c>
      <c r="B37" t="s">
        <v>68</v>
      </c>
      <c r="C37" t="s">
        <v>84</v>
      </c>
      <c r="D37" s="15" t="s">
        <v>120</v>
      </c>
      <c r="E37" t="s">
        <v>127</v>
      </c>
      <c r="F37" t="s">
        <v>150</v>
      </c>
      <c r="G37" t="s">
        <v>208</v>
      </c>
    </row>
    <row r="38" spans="1:7">
      <c r="A38" t="s">
        <v>49</v>
      </c>
      <c r="B38" t="s">
        <v>69</v>
      </c>
      <c r="C38" t="s">
        <v>85</v>
      </c>
      <c r="D38" s="15" t="s">
        <v>121</v>
      </c>
      <c r="E38" t="s">
        <v>128</v>
      </c>
      <c r="F38" t="s">
        <v>164</v>
      </c>
      <c r="G38" t="s">
        <v>207</v>
      </c>
    </row>
    <row r="39" spans="1:7">
      <c r="A39" t="s">
        <v>50</v>
      </c>
      <c r="B39" t="s">
        <v>70</v>
      </c>
      <c r="C39" t="s">
        <v>80</v>
      </c>
      <c r="D39" s="15" t="s">
        <v>122</v>
      </c>
      <c r="E39" t="s">
        <v>128</v>
      </c>
      <c r="F39" t="s">
        <v>152</v>
      </c>
      <c r="G39" t="s">
        <v>207</v>
      </c>
    </row>
    <row r="40" spans="1:7">
      <c r="A40" t="s">
        <v>51</v>
      </c>
      <c r="B40" t="s">
        <v>63</v>
      </c>
      <c r="C40" t="s">
        <v>75</v>
      </c>
      <c r="D40" s="15" t="s">
        <v>123</v>
      </c>
      <c r="E40" t="s">
        <v>128</v>
      </c>
      <c r="F40" t="s">
        <v>156</v>
      </c>
      <c r="G40" t="s">
        <v>207</v>
      </c>
    </row>
    <row r="41" spans="1:7">
      <c r="A41" t="s">
        <v>52</v>
      </c>
      <c r="B41" t="s">
        <v>71</v>
      </c>
      <c r="C41" t="s">
        <v>84</v>
      </c>
      <c r="D41" s="15" t="s">
        <v>124</v>
      </c>
      <c r="E41" t="s">
        <v>127</v>
      </c>
      <c r="F41" t="s">
        <v>142</v>
      </c>
      <c r="G41" t="s">
        <v>208</v>
      </c>
    </row>
    <row r="42" spans="1:7">
      <c r="A42" t="s">
        <v>53</v>
      </c>
      <c r="B42" t="s">
        <v>205</v>
      </c>
      <c r="C42" t="s">
        <v>85</v>
      </c>
      <c r="D42" s="15" t="s">
        <v>125</v>
      </c>
      <c r="E42" t="s">
        <v>127</v>
      </c>
      <c r="F42" t="s">
        <v>166</v>
      </c>
      <c r="G42" t="s">
        <v>208</v>
      </c>
    </row>
    <row r="43" spans="1:7">
      <c r="A43" t="s">
        <v>54</v>
      </c>
      <c r="B43" t="s">
        <v>10</v>
      </c>
      <c r="C43" t="s">
        <v>75</v>
      </c>
      <c r="D43" s="15" t="s">
        <v>126</v>
      </c>
      <c r="E43" t="s">
        <v>127</v>
      </c>
      <c r="F43" t="s">
        <v>138</v>
      </c>
      <c r="G43" t="s">
        <v>208</v>
      </c>
    </row>
  </sheetData>
  <phoneticPr fontId="0" type="noConversion"/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1"/>
  <sheetViews>
    <sheetView zoomScale="75" workbookViewId="0"/>
  </sheetViews>
  <sheetFormatPr baseColWidth="10" defaultRowHeight="12.75"/>
  <cols>
    <col min="2" max="2" width="15" customWidth="1"/>
    <col min="3" max="3" width="14.85546875" customWidth="1"/>
    <col min="4" max="4" width="13.85546875" style="6" bestFit="1" customWidth="1"/>
    <col min="5" max="5" width="14.28515625" bestFit="1" customWidth="1"/>
    <col min="6" max="6" width="11.7109375" bestFit="1" customWidth="1"/>
    <col min="7" max="7" width="12.5703125" bestFit="1" customWidth="1"/>
  </cols>
  <sheetData>
    <row r="1" spans="1:9" ht="73.5" customHeight="1">
      <c r="A1" s="17" t="s">
        <v>8</v>
      </c>
      <c r="B1" s="17" t="s">
        <v>0</v>
      </c>
      <c r="C1" s="17" t="s">
        <v>169</v>
      </c>
      <c r="D1" s="18" t="s">
        <v>170</v>
      </c>
      <c r="E1" s="17" t="s">
        <v>4</v>
      </c>
    </row>
    <row r="2" spans="1:9">
      <c r="A2" t="s">
        <v>34</v>
      </c>
      <c r="B2" t="str">
        <f t="shared" ref="B2:B65" si="0">VLOOKUP(A2,clientes,2,FALSE)</f>
        <v>COLPATRIA</v>
      </c>
      <c r="C2" t="s">
        <v>190</v>
      </c>
      <c r="D2" s="1">
        <v>12596697.715097617</v>
      </c>
      <c r="E2" s="16">
        <v>39599</v>
      </c>
      <c r="F2" s="16"/>
    </row>
    <row r="3" spans="1:9">
      <c r="A3" t="s">
        <v>30</v>
      </c>
      <c r="B3" t="str">
        <f t="shared" si="0"/>
        <v>LA CORONA</v>
      </c>
      <c r="C3" t="s">
        <v>186</v>
      </c>
      <c r="D3" s="1">
        <v>33611.437689328508</v>
      </c>
      <c r="E3" s="16">
        <v>39598</v>
      </c>
      <c r="F3" s="16"/>
    </row>
    <row r="4" spans="1:9">
      <c r="A4" t="s">
        <v>29</v>
      </c>
      <c r="B4" t="str">
        <f t="shared" si="0"/>
        <v>GRIVAL</v>
      </c>
      <c r="C4" t="s">
        <v>188</v>
      </c>
      <c r="D4" s="1">
        <v>23707569.856662456</v>
      </c>
      <c r="E4" s="16">
        <v>39597</v>
      </c>
      <c r="F4" s="16"/>
      <c r="I4" s="16"/>
    </row>
    <row r="5" spans="1:9">
      <c r="A5" t="s">
        <v>29</v>
      </c>
      <c r="B5" t="str">
        <f t="shared" si="0"/>
        <v>GRIVAL</v>
      </c>
      <c r="C5" t="s">
        <v>191</v>
      </c>
      <c r="D5" s="1">
        <v>10091577.180854483</v>
      </c>
      <c r="E5" s="16">
        <v>39596</v>
      </c>
      <c r="F5" s="16"/>
      <c r="I5" s="16"/>
    </row>
    <row r="6" spans="1:9">
      <c r="A6" t="s">
        <v>33</v>
      </c>
      <c r="B6" t="str">
        <f t="shared" si="0"/>
        <v>COLPATRIA</v>
      </c>
      <c r="C6" t="s">
        <v>191</v>
      </c>
      <c r="D6" s="1">
        <v>8706324.3882291038</v>
      </c>
      <c r="E6" s="16">
        <v>39595</v>
      </c>
      <c r="F6" s="16"/>
      <c r="I6" s="16"/>
    </row>
    <row r="7" spans="1:9">
      <c r="A7" t="s">
        <v>32</v>
      </c>
      <c r="B7" t="str">
        <f t="shared" si="0"/>
        <v>POLITECNICO GRANCOLOMBIANO IU</v>
      </c>
      <c r="C7" t="s">
        <v>188</v>
      </c>
      <c r="D7" s="1">
        <v>20041808.981337078</v>
      </c>
      <c r="E7" s="16">
        <v>39594</v>
      </c>
      <c r="F7" s="16"/>
      <c r="I7" s="16"/>
    </row>
    <row r="8" spans="1:9">
      <c r="A8" t="s">
        <v>15</v>
      </c>
      <c r="B8" t="str">
        <f t="shared" si="0"/>
        <v>COLOMBIA</v>
      </c>
      <c r="C8" t="s">
        <v>193</v>
      </c>
      <c r="D8" s="1">
        <v>12811767.075430388</v>
      </c>
      <c r="E8" s="16">
        <v>39593</v>
      </c>
      <c r="F8" s="16"/>
      <c r="I8" s="16"/>
    </row>
    <row r="9" spans="1:9">
      <c r="A9" t="s">
        <v>14</v>
      </c>
      <c r="B9" t="str">
        <f t="shared" si="0"/>
        <v>GANADERO</v>
      </c>
      <c r="C9" t="s">
        <v>189</v>
      </c>
      <c r="D9" s="1">
        <v>16367449.939432552</v>
      </c>
      <c r="E9" s="16">
        <v>39592</v>
      </c>
      <c r="F9" s="16"/>
      <c r="I9" s="16"/>
    </row>
    <row r="10" spans="1:9">
      <c r="A10" t="s">
        <v>27</v>
      </c>
      <c r="B10" t="str">
        <f t="shared" si="0"/>
        <v>GRAJALES</v>
      </c>
      <c r="C10" t="s">
        <v>193</v>
      </c>
      <c r="D10" s="1">
        <v>8410576.0402305666</v>
      </c>
      <c r="E10" s="16">
        <v>39591</v>
      </c>
      <c r="F10" s="16"/>
      <c r="I10" s="16"/>
    </row>
    <row r="11" spans="1:9">
      <c r="A11" t="s">
        <v>34</v>
      </c>
      <c r="B11" t="str">
        <f t="shared" si="0"/>
        <v>COLPATRIA</v>
      </c>
      <c r="C11" t="s">
        <v>186</v>
      </c>
      <c r="D11" s="1">
        <v>4664803.6130303554</v>
      </c>
      <c r="E11" s="16">
        <v>39590</v>
      </c>
      <c r="F11" s="16"/>
      <c r="I11" s="16"/>
    </row>
    <row r="12" spans="1:9">
      <c r="A12" t="s">
        <v>32</v>
      </c>
      <c r="B12" t="str">
        <f t="shared" si="0"/>
        <v>POLITECNICO GRANCOLOMBIANO IU</v>
      </c>
      <c r="C12" t="s">
        <v>191</v>
      </c>
      <c r="D12" s="1">
        <v>14944241.451091731</v>
      </c>
      <c r="E12" s="16">
        <v>39589</v>
      </c>
      <c r="F12" s="16"/>
      <c r="I12" s="16"/>
    </row>
    <row r="13" spans="1:9">
      <c r="A13" t="s">
        <v>41</v>
      </c>
      <c r="B13" t="str">
        <f t="shared" si="0"/>
        <v>LA GRAN VIA</v>
      </c>
      <c r="C13" t="s">
        <v>190</v>
      </c>
      <c r="D13" s="1">
        <v>18373231.52441933</v>
      </c>
      <c r="E13" s="16">
        <v>39588</v>
      </c>
      <c r="F13" s="16"/>
      <c r="I13" s="16"/>
    </row>
    <row r="14" spans="1:9">
      <c r="A14" t="s">
        <v>34</v>
      </c>
      <c r="B14" t="str">
        <f t="shared" si="0"/>
        <v>COLPATRIA</v>
      </c>
      <c r="C14" t="s">
        <v>186</v>
      </c>
      <c r="D14" s="1">
        <v>16656140.873901637</v>
      </c>
      <c r="E14" s="16">
        <v>39587</v>
      </c>
      <c r="F14" s="16"/>
      <c r="I14" s="16"/>
    </row>
    <row r="15" spans="1:9">
      <c r="A15" t="s">
        <v>16</v>
      </c>
      <c r="B15" t="str">
        <f t="shared" si="0"/>
        <v>FINDETER</v>
      </c>
      <c r="C15" t="s">
        <v>186</v>
      </c>
      <c r="D15" s="1">
        <v>2411244.4290171945</v>
      </c>
      <c r="E15" s="16">
        <v>39586</v>
      </c>
      <c r="F15" s="16"/>
      <c r="I15" s="16"/>
    </row>
    <row r="16" spans="1:9">
      <c r="A16" t="s">
        <v>26</v>
      </c>
      <c r="B16" t="str">
        <f t="shared" si="0"/>
        <v>LA UNION</v>
      </c>
      <c r="C16" t="s">
        <v>186</v>
      </c>
      <c r="D16" s="1">
        <v>3647267.6305935048</v>
      </c>
      <c r="E16" s="16">
        <v>39585</v>
      </c>
      <c r="F16" s="16"/>
      <c r="I16" s="16"/>
    </row>
    <row r="17" spans="1:9">
      <c r="A17" t="s">
        <v>41</v>
      </c>
      <c r="B17" t="str">
        <f t="shared" si="0"/>
        <v>LA GRAN VIA</v>
      </c>
      <c r="C17" t="s">
        <v>192</v>
      </c>
      <c r="D17" s="1">
        <v>20738372.198303781</v>
      </c>
      <c r="E17" s="16">
        <v>39584</v>
      </c>
      <c r="F17" s="16"/>
      <c r="I17" s="16"/>
    </row>
    <row r="18" spans="1:9">
      <c r="A18" t="s">
        <v>33</v>
      </c>
      <c r="B18" t="str">
        <f t="shared" si="0"/>
        <v>COLPATRIA</v>
      </c>
      <c r="C18" t="s">
        <v>190</v>
      </c>
      <c r="D18" s="1">
        <v>1932020.1306142511</v>
      </c>
      <c r="E18" s="16">
        <v>39583</v>
      </c>
      <c r="F18" s="16"/>
      <c r="I18" s="16"/>
    </row>
    <row r="19" spans="1:9">
      <c r="A19" t="s">
        <v>14</v>
      </c>
      <c r="B19" t="str">
        <f t="shared" si="0"/>
        <v>GANADERO</v>
      </c>
      <c r="C19" t="s">
        <v>189</v>
      </c>
      <c r="D19" s="1">
        <v>16203642.130253801</v>
      </c>
      <c r="E19" s="16">
        <v>39582</v>
      </c>
      <c r="F19" s="16"/>
      <c r="I19" s="16"/>
    </row>
    <row r="20" spans="1:9">
      <c r="A20" t="s">
        <v>35</v>
      </c>
      <c r="B20" t="str">
        <f t="shared" si="0"/>
        <v>GANADERO</v>
      </c>
      <c r="C20" t="s">
        <v>190</v>
      </c>
      <c r="D20" s="1">
        <v>25518654.176541001</v>
      </c>
      <c r="E20" s="16">
        <v>39581</v>
      </c>
      <c r="F20" s="16"/>
      <c r="I20" s="16"/>
    </row>
    <row r="21" spans="1:9">
      <c r="A21" t="s">
        <v>31</v>
      </c>
      <c r="B21" t="str">
        <f t="shared" si="0"/>
        <v>COMPUCLUB</v>
      </c>
      <c r="C21" t="s">
        <v>190</v>
      </c>
      <c r="D21" s="1">
        <v>21432584.436426096</v>
      </c>
      <c r="E21" s="16">
        <v>39580</v>
      </c>
      <c r="F21" s="16"/>
      <c r="I21" s="16"/>
    </row>
    <row r="22" spans="1:9">
      <c r="A22" t="s">
        <v>27</v>
      </c>
      <c r="B22" t="str">
        <f t="shared" si="0"/>
        <v>GRAJALES</v>
      </c>
      <c r="C22" t="s">
        <v>186</v>
      </c>
      <c r="D22" s="1">
        <v>15052872.68599931</v>
      </c>
      <c r="E22" s="16">
        <v>39579</v>
      </c>
      <c r="F22" s="16"/>
      <c r="I22" s="16"/>
    </row>
    <row r="23" spans="1:9">
      <c r="A23" t="s">
        <v>33</v>
      </c>
      <c r="B23" t="str">
        <f t="shared" si="0"/>
        <v>COLPATRIA</v>
      </c>
      <c r="C23" t="s">
        <v>186</v>
      </c>
      <c r="D23" s="1">
        <v>4843417.4891552208</v>
      </c>
      <c r="E23" s="16">
        <v>39578</v>
      </c>
      <c r="F23" s="16"/>
      <c r="I23" s="16"/>
    </row>
    <row r="24" spans="1:9">
      <c r="A24" t="s">
        <v>40</v>
      </c>
      <c r="B24" t="str">
        <f t="shared" si="0"/>
        <v>ÉXITO</v>
      </c>
      <c r="C24" t="s">
        <v>193</v>
      </c>
      <c r="D24" s="1">
        <v>9484616.9945660848</v>
      </c>
      <c r="E24" s="16">
        <v>39577</v>
      </c>
      <c r="F24" s="16"/>
      <c r="I24" s="16"/>
    </row>
    <row r="25" spans="1:9">
      <c r="A25" t="s">
        <v>29</v>
      </c>
      <c r="B25" t="str">
        <f t="shared" si="0"/>
        <v>GRIVAL</v>
      </c>
      <c r="C25" t="s">
        <v>189</v>
      </c>
      <c r="D25" s="1">
        <v>11201766.191918667</v>
      </c>
      <c r="E25" s="16">
        <v>39576</v>
      </c>
      <c r="F25" s="16"/>
      <c r="I25" s="16"/>
    </row>
    <row r="26" spans="1:9">
      <c r="A26" t="s">
        <v>16</v>
      </c>
      <c r="B26" t="str">
        <f t="shared" si="0"/>
        <v>FINDETER</v>
      </c>
      <c r="C26" t="s">
        <v>189</v>
      </c>
      <c r="D26" s="1">
        <v>8733770.4029388353</v>
      </c>
      <c r="E26" s="16">
        <v>39575</v>
      </c>
      <c r="F26" s="16"/>
      <c r="I26" s="16"/>
    </row>
    <row r="27" spans="1:9">
      <c r="A27" t="s">
        <v>34</v>
      </c>
      <c r="B27" t="str">
        <f t="shared" si="0"/>
        <v>COLPATRIA</v>
      </c>
      <c r="C27" t="s">
        <v>193</v>
      </c>
      <c r="D27" s="1">
        <v>22597596.790929969</v>
      </c>
      <c r="E27" s="16">
        <v>39574</v>
      </c>
      <c r="F27" s="16"/>
      <c r="I27" s="16"/>
    </row>
    <row r="28" spans="1:9">
      <c r="A28" t="s">
        <v>41</v>
      </c>
      <c r="B28" t="str">
        <f t="shared" si="0"/>
        <v>LA GRAN VIA</v>
      </c>
      <c r="C28" t="s">
        <v>187</v>
      </c>
      <c r="D28" s="1">
        <v>6030422.1685775919</v>
      </c>
      <c r="E28" s="16">
        <v>39573</v>
      </c>
      <c r="F28" s="16"/>
      <c r="I28" s="16"/>
    </row>
    <row r="29" spans="1:9">
      <c r="A29" t="s">
        <v>29</v>
      </c>
      <c r="B29" t="str">
        <f t="shared" si="0"/>
        <v>GRIVAL</v>
      </c>
      <c r="C29" t="s">
        <v>187</v>
      </c>
      <c r="D29" s="1">
        <v>11352087.501992395</v>
      </c>
      <c r="E29" s="16">
        <v>39572</v>
      </c>
      <c r="F29" s="16"/>
      <c r="I29" s="16"/>
    </row>
    <row r="30" spans="1:9">
      <c r="A30" t="s">
        <v>41</v>
      </c>
      <c r="B30" t="str">
        <f t="shared" si="0"/>
        <v>LA GRAN VIA</v>
      </c>
      <c r="C30" t="s">
        <v>188</v>
      </c>
      <c r="D30" s="1">
        <v>20991899.208503518</v>
      </c>
      <c r="E30" s="16">
        <v>39571</v>
      </c>
      <c r="F30" s="16"/>
      <c r="I30" s="16"/>
    </row>
    <row r="31" spans="1:9">
      <c r="A31" t="s">
        <v>33</v>
      </c>
      <c r="B31" t="str">
        <f t="shared" si="0"/>
        <v>COLPATRIA</v>
      </c>
      <c r="C31" t="s">
        <v>189</v>
      </c>
      <c r="D31" s="1">
        <v>733195.83922777826</v>
      </c>
      <c r="E31" s="16">
        <v>39570</v>
      </c>
      <c r="F31" s="16"/>
      <c r="I31" s="16"/>
    </row>
    <row r="32" spans="1:9">
      <c r="A32" t="s">
        <v>32</v>
      </c>
      <c r="B32" t="str">
        <f t="shared" si="0"/>
        <v>POLITECNICO GRANCOLOMBIANO IU</v>
      </c>
      <c r="C32" t="s">
        <v>192</v>
      </c>
      <c r="D32" s="1">
        <v>21961445.537845161</v>
      </c>
      <c r="E32" s="16">
        <v>39569</v>
      </c>
      <c r="F32" s="16"/>
      <c r="I32" s="16"/>
    </row>
    <row r="33" spans="1:9">
      <c r="A33" t="s">
        <v>41</v>
      </c>
      <c r="B33" t="str">
        <f t="shared" si="0"/>
        <v>LA GRAN VIA</v>
      </c>
      <c r="C33" t="s">
        <v>192</v>
      </c>
      <c r="D33" s="1">
        <v>13085389.177869875</v>
      </c>
      <c r="E33" s="16">
        <v>39568</v>
      </c>
      <c r="F33" s="16"/>
      <c r="I33" s="16"/>
    </row>
    <row r="34" spans="1:9">
      <c r="A34" t="s">
        <v>34</v>
      </c>
      <c r="B34" t="str">
        <f t="shared" si="0"/>
        <v>COLPATRIA</v>
      </c>
      <c r="C34" t="s">
        <v>192</v>
      </c>
      <c r="D34" s="1">
        <v>17054334.706566904</v>
      </c>
      <c r="E34" s="16">
        <v>39567</v>
      </c>
      <c r="F34" s="16"/>
      <c r="I34" s="16"/>
    </row>
    <row r="35" spans="1:9">
      <c r="A35" t="s">
        <v>33</v>
      </c>
      <c r="B35" t="str">
        <f t="shared" si="0"/>
        <v>COLPATRIA</v>
      </c>
      <c r="C35" t="s">
        <v>186</v>
      </c>
      <c r="D35" s="1">
        <v>14398921.930721465</v>
      </c>
      <c r="E35" s="16">
        <v>39566</v>
      </c>
      <c r="F35" s="16"/>
      <c r="I35" s="16"/>
    </row>
    <row r="36" spans="1:9">
      <c r="A36" t="s">
        <v>34</v>
      </c>
      <c r="B36" t="str">
        <f t="shared" si="0"/>
        <v>COLPATRIA</v>
      </c>
      <c r="C36" t="s">
        <v>192</v>
      </c>
      <c r="D36" s="1">
        <v>15443057.62060749</v>
      </c>
      <c r="E36" s="16">
        <v>39565</v>
      </c>
      <c r="F36" s="16"/>
      <c r="I36" s="16"/>
    </row>
    <row r="37" spans="1:9">
      <c r="A37" t="s">
        <v>26</v>
      </c>
      <c r="B37" t="str">
        <f t="shared" si="0"/>
        <v>LA UNION</v>
      </c>
      <c r="C37" t="s">
        <v>186</v>
      </c>
      <c r="D37" s="1">
        <v>25325078.551140949</v>
      </c>
      <c r="E37" s="16">
        <v>39564</v>
      </c>
      <c r="F37" s="16"/>
      <c r="I37" s="16"/>
    </row>
    <row r="38" spans="1:9">
      <c r="A38" t="s">
        <v>14</v>
      </c>
      <c r="B38" t="str">
        <f t="shared" si="0"/>
        <v>GANADERO</v>
      </c>
      <c r="C38" t="s">
        <v>193</v>
      </c>
      <c r="D38" s="1">
        <v>11368299.530126302</v>
      </c>
      <c r="E38" s="16">
        <v>39563</v>
      </c>
      <c r="F38" s="16"/>
      <c r="I38" s="16"/>
    </row>
    <row r="39" spans="1:9">
      <c r="A39" t="s">
        <v>28</v>
      </c>
      <c r="B39" t="str">
        <f t="shared" si="0"/>
        <v>PELDAR</v>
      </c>
      <c r="C39" t="s">
        <v>193</v>
      </c>
      <c r="D39" s="1">
        <v>18243131.342128377</v>
      </c>
      <c r="E39" s="16">
        <v>39562</v>
      </c>
      <c r="F39" s="16"/>
      <c r="I39" s="16"/>
    </row>
    <row r="40" spans="1:9">
      <c r="A40" t="s">
        <v>14</v>
      </c>
      <c r="B40" t="str">
        <f t="shared" si="0"/>
        <v>GANADERO</v>
      </c>
      <c r="C40" t="s">
        <v>192</v>
      </c>
      <c r="D40" s="1">
        <v>17426695.436221648</v>
      </c>
      <c r="E40" s="16">
        <v>39561</v>
      </c>
      <c r="F40" s="16"/>
      <c r="I40" s="16"/>
    </row>
    <row r="41" spans="1:9">
      <c r="A41" t="s">
        <v>26</v>
      </c>
      <c r="B41" t="str">
        <f t="shared" si="0"/>
        <v>LA UNION</v>
      </c>
      <c r="C41" t="s">
        <v>187</v>
      </c>
      <c r="D41" s="1">
        <v>5074780.8052937295</v>
      </c>
      <c r="E41" s="16">
        <v>39560</v>
      </c>
      <c r="F41" s="16"/>
      <c r="I41" s="16"/>
    </row>
    <row r="42" spans="1:9">
      <c r="A42" t="s">
        <v>14</v>
      </c>
      <c r="B42" t="str">
        <f t="shared" si="0"/>
        <v>GANADERO</v>
      </c>
      <c r="C42" t="s">
        <v>187</v>
      </c>
      <c r="D42" s="1">
        <v>1447311.3244182016</v>
      </c>
      <c r="E42" s="16">
        <v>39559</v>
      </c>
      <c r="F42" s="16"/>
      <c r="I42" s="16"/>
    </row>
    <row r="43" spans="1:9">
      <c r="A43" t="s">
        <v>14</v>
      </c>
      <c r="B43" t="str">
        <f t="shared" si="0"/>
        <v>GANADERO</v>
      </c>
      <c r="C43" t="s">
        <v>192</v>
      </c>
      <c r="D43" s="1">
        <v>7192523.2151626963</v>
      </c>
      <c r="E43" s="16">
        <v>39558</v>
      </c>
      <c r="F43" s="16"/>
      <c r="I43" s="16"/>
    </row>
    <row r="44" spans="1:9">
      <c r="A44" t="s">
        <v>27</v>
      </c>
      <c r="B44" t="str">
        <f t="shared" si="0"/>
        <v>GRAJALES</v>
      </c>
      <c r="C44" t="s">
        <v>191</v>
      </c>
      <c r="D44" s="1">
        <v>13361687.858489955</v>
      </c>
      <c r="E44" s="16">
        <v>39557</v>
      </c>
      <c r="F44" s="16"/>
      <c r="I44" s="16"/>
    </row>
    <row r="45" spans="1:9">
      <c r="A45" t="s">
        <v>26</v>
      </c>
      <c r="B45" t="str">
        <f t="shared" si="0"/>
        <v>LA UNION</v>
      </c>
      <c r="C45" t="s">
        <v>190</v>
      </c>
      <c r="D45" s="1">
        <v>24937328.803505883</v>
      </c>
      <c r="E45" s="16">
        <v>39556</v>
      </c>
      <c r="F45" s="16"/>
      <c r="I45" s="16"/>
    </row>
    <row r="46" spans="1:9">
      <c r="A46" t="s">
        <v>15</v>
      </c>
      <c r="B46" t="str">
        <f t="shared" si="0"/>
        <v>COLOMBIA</v>
      </c>
      <c r="C46" t="s">
        <v>191</v>
      </c>
      <c r="D46" s="1">
        <v>18128486.00460241</v>
      </c>
      <c r="E46" s="16">
        <v>39555</v>
      </c>
      <c r="F46" s="16"/>
      <c r="I46" s="16"/>
    </row>
    <row r="47" spans="1:9">
      <c r="A47" t="s">
        <v>34</v>
      </c>
      <c r="B47" t="str">
        <f t="shared" si="0"/>
        <v>COLPATRIA</v>
      </c>
      <c r="C47" t="s">
        <v>186</v>
      </c>
      <c r="D47" s="1">
        <v>622984.1676824186</v>
      </c>
      <c r="E47" s="16">
        <v>39554</v>
      </c>
      <c r="F47" s="16"/>
      <c r="I47" s="16"/>
    </row>
    <row r="48" spans="1:9">
      <c r="A48" t="s">
        <v>29</v>
      </c>
      <c r="B48" t="str">
        <f t="shared" si="0"/>
        <v>GRIVAL</v>
      </c>
      <c r="C48" t="s">
        <v>189</v>
      </c>
      <c r="D48" s="1">
        <v>10545157.926017672</v>
      </c>
      <c r="E48" s="16">
        <v>39553</v>
      </c>
      <c r="F48" s="16"/>
      <c r="I48" s="16"/>
    </row>
    <row r="49" spans="1:9">
      <c r="A49" t="s">
        <v>27</v>
      </c>
      <c r="B49" t="str">
        <f t="shared" si="0"/>
        <v>GRAJALES</v>
      </c>
      <c r="C49" t="s">
        <v>189</v>
      </c>
      <c r="D49" s="1">
        <v>10977676.26918727</v>
      </c>
      <c r="E49" s="16">
        <v>39552</v>
      </c>
      <c r="F49" s="16"/>
      <c r="I49" s="16"/>
    </row>
    <row r="50" spans="1:9">
      <c r="A50" t="s">
        <v>16</v>
      </c>
      <c r="B50" t="str">
        <f t="shared" si="0"/>
        <v>FINDETER</v>
      </c>
      <c r="C50" t="s">
        <v>189</v>
      </c>
      <c r="D50" s="1">
        <v>23960397.90141204</v>
      </c>
      <c r="E50" s="16">
        <v>39551</v>
      </c>
      <c r="F50" s="16"/>
      <c r="I50" s="16"/>
    </row>
    <row r="51" spans="1:9">
      <c r="A51" t="s">
        <v>28</v>
      </c>
      <c r="B51" t="str">
        <f t="shared" si="0"/>
        <v>PELDAR</v>
      </c>
      <c r="C51" t="s">
        <v>190</v>
      </c>
      <c r="D51" s="1">
        <v>13755737.270395445</v>
      </c>
      <c r="E51" s="16">
        <v>39550</v>
      </c>
      <c r="F51" s="16"/>
      <c r="I51" s="16"/>
    </row>
    <row r="52" spans="1:9">
      <c r="A52" t="s">
        <v>9</v>
      </c>
      <c r="B52" t="str">
        <f t="shared" si="0"/>
        <v>COLPATRIA</v>
      </c>
      <c r="C52" t="s">
        <v>186</v>
      </c>
      <c r="D52" s="1">
        <v>14856117.041002411</v>
      </c>
      <c r="E52" s="16">
        <v>39549</v>
      </c>
      <c r="F52" s="16"/>
      <c r="I52" s="16"/>
    </row>
    <row r="53" spans="1:9">
      <c r="A53" t="s">
        <v>31</v>
      </c>
      <c r="B53" t="str">
        <f t="shared" si="0"/>
        <v>COMPUCLUB</v>
      </c>
      <c r="C53" t="s">
        <v>188</v>
      </c>
      <c r="D53" s="1">
        <v>21946029.487556931</v>
      </c>
      <c r="E53" s="16">
        <v>39548</v>
      </c>
      <c r="F53" s="16"/>
      <c r="I53" s="16"/>
    </row>
    <row r="54" spans="1:9">
      <c r="A54" t="s">
        <v>30</v>
      </c>
      <c r="B54" t="str">
        <f t="shared" si="0"/>
        <v>LA CORONA</v>
      </c>
      <c r="C54" t="s">
        <v>187</v>
      </c>
      <c r="D54" s="1">
        <v>25752295.46042769</v>
      </c>
      <c r="E54" s="16">
        <v>39547</v>
      </c>
      <c r="F54" s="16"/>
      <c r="I54" s="16"/>
    </row>
    <row r="55" spans="1:9">
      <c r="A55" t="s">
        <v>14</v>
      </c>
      <c r="B55" t="str">
        <f t="shared" si="0"/>
        <v>GANADERO</v>
      </c>
      <c r="C55" t="s">
        <v>190</v>
      </c>
      <c r="D55" s="1">
        <v>14136539.253704898</v>
      </c>
      <c r="E55" s="16">
        <v>39510</v>
      </c>
      <c r="F55" s="16"/>
      <c r="I55" s="16"/>
    </row>
    <row r="56" spans="1:9">
      <c r="A56" t="s">
        <v>31</v>
      </c>
      <c r="B56" t="str">
        <f t="shared" si="0"/>
        <v>COMPUCLUB</v>
      </c>
      <c r="C56" t="s">
        <v>190</v>
      </c>
      <c r="D56" s="1">
        <v>21525678.011691671</v>
      </c>
      <c r="E56" s="16">
        <v>39509</v>
      </c>
      <c r="F56" s="16"/>
      <c r="I56" s="16"/>
    </row>
    <row r="57" spans="1:9">
      <c r="A57" t="s">
        <v>31</v>
      </c>
      <c r="B57" t="str">
        <f t="shared" si="0"/>
        <v>COMPUCLUB</v>
      </c>
      <c r="C57" t="s">
        <v>193</v>
      </c>
      <c r="D57" s="1">
        <v>9301549.6119726319</v>
      </c>
      <c r="E57" s="16">
        <v>39509</v>
      </c>
      <c r="F57" s="16"/>
      <c r="I57" s="16"/>
    </row>
    <row r="58" spans="1:9">
      <c r="A58" t="s">
        <v>33</v>
      </c>
      <c r="B58" t="str">
        <f t="shared" si="0"/>
        <v>COLPATRIA</v>
      </c>
      <c r="C58" t="s">
        <v>188</v>
      </c>
      <c r="D58" s="1">
        <v>9633855.7063602228</v>
      </c>
      <c r="E58" s="16">
        <v>39508</v>
      </c>
      <c r="F58" s="16"/>
      <c r="I58" s="16"/>
    </row>
    <row r="59" spans="1:9">
      <c r="A59" t="s">
        <v>34</v>
      </c>
      <c r="B59" t="str">
        <f t="shared" si="0"/>
        <v>COLPATRIA</v>
      </c>
      <c r="C59" t="s">
        <v>192</v>
      </c>
      <c r="D59" s="1">
        <v>13443790.242699252</v>
      </c>
      <c r="E59" s="16">
        <v>39508</v>
      </c>
      <c r="F59" s="16"/>
      <c r="I59" s="16"/>
    </row>
    <row r="60" spans="1:9">
      <c r="A60" t="s">
        <v>14</v>
      </c>
      <c r="B60" t="str">
        <f t="shared" si="0"/>
        <v>GANADERO</v>
      </c>
      <c r="C60" t="s">
        <v>190</v>
      </c>
      <c r="D60" s="1">
        <v>11183246.00505681</v>
      </c>
      <c r="E60" s="16">
        <v>39503</v>
      </c>
      <c r="F60" s="16"/>
      <c r="I60" s="16"/>
    </row>
    <row r="61" spans="1:9">
      <c r="A61" t="s">
        <v>16</v>
      </c>
      <c r="B61" t="str">
        <f t="shared" si="0"/>
        <v>FINDETER</v>
      </c>
      <c r="C61" t="s">
        <v>189</v>
      </c>
      <c r="D61" s="1">
        <v>3279855.8274550005</v>
      </c>
      <c r="E61" s="16">
        <v>39503</v>
      </c>
      <c r="F61" s="16"/>
      <c r="I61" s="16"/>
    </row>
    <row r="62" spans="1:9">
      <c r="A62" t="s">
        <v>9</v>
      </c>
      <c r="B62" t="str">
        <f t="shared" si="0"/>
        <v>COLPATRIA</v>
      </c>
      <c r="C62" t="s">
        <v>190</v>
      </c>
      <c r="D62" s="1">
        <v>8622066.6762622017</v>
      </c>
      <c r="E62" s="16">
        <v>39501</v>
      </c>
      <c r="F62" s="16"/>
      <c r="I62" s="16"/>
    </row>
    <row r="63" spans="1:9">
      <c r="A63" t="s">
        <v>15</v>
      </c>
      <c r="B63" t="str">
        <f t="shared" si="0"/>
        <v>COLOMBIA</v>
      </c>
      <c r="C63" t="s">
        <v>189</v>
      </c>
      <c r="D63" s="1">
        <v>8188103.7954810364</v>
      </c>
      <c r="E63" s="16">
        <v>39498</v>
      </c>
      <c r="F63" s="16"/>
      <c r="I63" s="16"/>
    </row>
    <row r="64" spans="1:9">
      <c r="A64" t="s">
        <v>35</v>
      </c>
      <c r="B64" t="str">
        <f t="shared" si="0"/>
        <v>GANADERO</v>
      </c>
      <c r="C64" t="s">
        <v>191</v>
      </c>
      <c r="D64" s="1">
        <v>1234784.1039832195</v>
      </c>
      <c r="E64" s="16">
        <v>39495</v>
      </c>
      <c r="F64" s="16"/>
      <c r="I64" s="16"/>
    </row>
    <row r="65" spans="1:9">
      <c r="A65" t="s">
        <v>14</v>
      </c>
      <c r="B65" t="str">
        <f t="shared" si="0"/>
        <v>GANADERO</v>
      </c>
      <c r="C65" t="s">
        <v>192</v>
      </c>
      <c r="D65" s="1">
        <v>1403712.3118646201</v>
      </c>
      <c r="E65" s="16">
        <v>39485</v>
      </c>
      <c r="F65" s="16"/>
      <c r="I65" s="16"/>
    </row>
    <row r="66" spans="1:9">
      <c r="A66" t="s">
        <v>31</v>
      </c>
      <c r="B66" t="str">
        <f t="shared" ref="B66:B129" si="1">VLOOKUP(A66,clientes,2,FALSE)</f>
        <v>COMPUCLUB</v>
      </c>
      <c r="C66" t="s">
        <v>193</v>
      </c>
      <c r="D66" s="1">
        <v>22200327.33591013</v>
      </c>
      <c r="E66" s="16">
        <v>39484</v>
      </c>
      <c r="F66" s="16"/>
      <c r="I66" s="16"/>
    </row>
    <row r="67" spans="1:9">
      <c r="A67" t="s">
        <v>27</v>
      </c>
      <c r="B67" t="str">
        <f t="shared" si="1"/>
        <v>GRAJALES</v>
      </c>
      <c r="C67" t="s">
        <v>188</v>
      </c>
      <c r="D67" s="1">
        <v>4590780.6344277505</v>
      </c>
      <c r="E67" s="16">
        <v>39484</v>
      </c>
      <c r="F67" s="16"/>
      <c r="I67" s="16"/>
    </row>
    <row r="68" spans="1:9">
      <c r="A68" t="s">
        <v>14</v>
      </c>
      <c r="B68" t="str">
        <f t="shared" si="1"/>
        <v>GANADERO</v>
      </c>
      <c r="C68" t="s">
        <v>190</v>
      </c>
      <c r="D68" s="1">
        <v>10813109.820743188</v>
      </c>
      <c r="E68" s="16">
        <v>39482</v>
      </c>
      <c r="F68" s="16"/>
      <c r="I68" s="16"/>
    </row>
    <row r="69" spans="1:9">
      <c r="A69" t="s">
        <v>31</v>
      </c>
      <c r="B69" t="str">
        <f t="shared" si="1"/>
        <v>COMPUCLUB</v>
      </c>
      <c r="C69" t="s">
        <v>187</v>
      </c>
      <c r="D69" s="1">
        <v>8886472.0064800996</v>
      </c>
      <c r="E69" s="16">
        <v>39461</v>
      </c>
      <c r="F69" s="16"/>
      <c r="I69" s="16"/>
    </row>
    <row r="70" spans="1:9">
      <c r="A70" t="s">
        <v>9</v>
      </c>
      <c r="B70" t="str">
        <f t="shared" si="1"/>
        <v>COLPATRIA</v>
      </c>
      <c r="C70" t="s">
        <v>189</v>
      </c>
      <c r="D70" s="1">
        <v>23042861.846386038</v>
      </c>
      <c r="E70" s="16">
        <v>39461</v>
      </c>
      <c r="F70" s="16"/>
      <c r="I70" s="16"/>
    </row>
    <row r="71" spans="1:9">
      <c r="A71" t="s">
        <v>14</v>
      </c>
      <c r="B71" t="str">
        <f t="shared" si="1"/>
        <v>GANADERO</v>
      </c>
      <c r="C71" t="s">
        <v>188</v>
      </c>
      <c r="D71" s="1">
        <v>13359802.865946962</v>
      </c>
      <c r="E71" s="16">
        <v>39461</v>
      </c>
      <c r="F71" s="16"/>
      <c r="I71" s="16"/>
    </row>
    <row r="72" spans="1:9">
      <c r="A72" t="s">
        <v>15</v>
      </c>
      <c r="B72" t="str">
        <f t="shared" si="1"/>
        <v>COLOMBIA</v>
      </c>
      <c r="C72" t="s">
        <v>192</v>
      </c>
      <c r="D72" s="1">
        <v>23319681.753896803</v>
      </c>
      <c r="E72" s="16">
        <v>39461</v>
      </c>
      <c r="F72" s="16"/>
      <c r="I72" s="16"/>
    </row>
    <row r="73" spans="1:9">
      <c r="A73" t="s">
        <v>16</v>
      </c>
      <c r="B73" t="str">
        <f t="shared" si="1"/>
        <v>FINDETER</v>
      </c>
      <c r="C73" t="s">
        <v>186</v>
      </c>
      <c r="D73" s="1">
        <v>24106675.829655431</v>
      </c>
      <c r="E73" s="16">
        <v>39460</v>
      </c>
      <c r="F73" s="16"/>
      <c r="I73" s="16"/>
    </row>
    <row r="74" spans="1:9">
      <c r="A74" t="s">
        <v>28</v>
      </c>
      <c r="B74" t="str">
        <f t="shared" si="1"/>
        <v>PELDAR</v>
      </c>
      <c r="C74" t="s">
        <v>193</v>
      </c>
      <c r="D74" s="1">
        <v>19697976.080422636</v>
      </c>
      <c r="E74" s="16">
        <v>39460</v>
      </c>
      <c r="F74" s="16"/>
      <c r="I74" s="16"/>
    </row>
    <row r="75" spans="1:9">
      <c r="A75" t="s">
        <v>15</v>
      </c>
      <c r="B75" t="str">
        <f t="shared" si="1"/>
        <v>COLOMBIA</v>
      </c>
      <c r="C75" t="s">
        <v>189</v>
      </c>
      <c r="D75" s="1">
        <v>21420034.109517038</v>
      </c>
      <c r="E75" s="16">
        <v>39459</v>
      </c>
      <c r="F75" s="16"/>
      <c r="I75" s="16"/>
    </row>
    <row r="76" spans="1:9">
      <c r="A76" t="s">
        <v>14</v>
      </c>
      <c r="B76" t="str">
        <f t="shared" si="1"/>
        <v>GANADERO</v>
      </c>
      <c r="C76" t="s">
        <v>190</v>
      </c>
      <c r="D76" s="1">
        <v>21620576.613347027</v>
      </c>
      <c r="E76" s="16">
        <v>39458</v>
      </c>
      <c r="F76" s="16"/>
      <c r="I76" s="16"/>
    </row>
    <row r="77" spans="1:9">
      <c r="A77" t="s">
        <v>33</v>
      </c>
      <c r="B77" t="str">
        <f t="shared" si="1"/>
        <v>COLPATRIA</v>
      </c>
      <c r="C77" t="s">
        <v>190</v>
      </c>
      <c r="D77" s="1">
        <v>25333855.80456071</v>
      </c>
      <c r="E77" s="16">
        <v>39457</v>
      </c>
      <c r="F77" s="16"/>
      <c r="I77" s="16"/>
    </row>
    <row r="78" spans="1:9">
      <c r="A78" t="s">
        <v>31</v>
      </c>
      <c r="B78" t="str">
        <f t="shared" si="1"/>
        <v>COMPUCLUB</v>
      </c>
      <c r="C78" t="s">
        <v>186</v>
      </c>
      <c r="D78" s="1">
        <v>21991390.596298028</v>
      </c>
      <c r="E78" s="16">
        <v>39456</v>
      </c>
      <c r="F78" s="16"/>
      <c r="I78" s="16"/>
    </row>
    <row r="79" spans="1:9">
      <c r="A79" t="s">
        <v>16</v>
      </c>
      <c r="B79" t="str">
        <f t="shared" si="1"/>
        <v>FINDETER</v>
      </c>
      <c r="C79" t="s">
        <v>189</v>
      </c>
      <c r="D79" s="1">
        <v>9170148.903725354</v>
      </c>
      <c r="E79" s="16">
        <v>39455</v>
      </c>
      <c r="F79" s="16"/>
      <c r="I79" s="16"/>
    </row>
    <row r="80" spans="1:9">
      <c r="A80" t="s">
        <v>9</v>
      </c>
      <c r="B80" t="str">
        <f t="shared" si="1"/>
        <v>COLPATRIA</v>
      </c>
      <c r="C80" t="s">
        <v>189</v>
      </c>
      <c r="D80" s="1">
        <v>13747945.043123435</v>
      </c>
      <c r="E80" s="16">
        <v>39454</v>
      </c>
      <c r="F80" s="16"/>
      <c r="I80" s="16"/>
    </row>
    <row r="81" spans="1:9">
      <c r="A81" t="s">
        <v>14</v>
      </c>
      <c r="B81" t="str">
        <f t="shared" si="1"/>
        <v>GANADERO</v>
      </c>
      <c r="C81" t="s">
        <v>188</v>
      </c>
      <c r="D81" s="1">
        <v>8845592.0185482875</v>
      </c>
      <c r="E81" s="16">
        <v>39454</v>
      </c>
      <c r="F81" s="16"/>
      <c r="I81" s="16"/>
    </row>
    <row r="82" spans="1:9">
      <c r="A82" t="s">
        <v>27</v>
      </c>
      <c r="B82" t="str">
        <f t="shared" si="1"/>
        <v>GRAJALES</v>
      </c>
      <c r="C82" t="s">
        <v>187</v>
      </c>
      <c r="D82" s="1">
        <v>4737407.5384907499</v>
      </c>
      <c r="E82" s="16">
        <v>39454</v>
      </c>
      <c r="F82" s="16"/>
      <c r="I82" s="16"/>
    </row>
    <row r="83" spans="1:9">
      <c r="A83" t="s">
        <v>28</v>
      </c>
      <c r="B83" t="str">
        <f t="shared" si="1"/>
        <v>PELDAR</v>
      </c>
      <c r="C83" t="s">
        <v>190</v>
      </c>
      <c r="D83" s="1">
        <v>18130167.770986367</v>
      </c>
      <c r="E83" s="16">
        <v>39454</v>
      </c>
      <c r="F83" s="16"/>
      <c r="I83" s="16"/>
    </row>
    <row r="84" spans="1:9">
      <c r="A84" t="s">
        <v>41</v>
      </c>
      <c r="B84" t="str">
        <f t="shared" si="1"/>
        <v>LA GRAN VIA</v>
      </c>
      <c r="C84" t="s">
        <v>188</v>
      </c>
      <c r="D84" s="1">
        <v>11782549.017299963</v>
      </c>
      <c r="E84" s="16">
        <v>39454</v>
      </c>
      <c r="F84" s="16"/>
      <c r="I84" s="16"/>
    </row>
    <row r="85" spans="1:9">
      <c r="A85" t="s">
        <v>21</v>
      </c>
      <c r="B85" t="str">
        <f t="shared" si="1"/>
        <v>CALZADO SPRINT</v>
      </c>
      <c r="C85" t="s">
        <v>192</v>
      </c>
      <c r="D85" s="1">
        <v>9988104.1953007914</v>
      </c>
      <c r="E85" s="16">
        <v>39454</v>
      </c>
      <c r="F85" s="16"/>
      <c r="I85" s="16"/>
    </row>
    <row r="86" spans="1:9">
      <c r="A86" t="s">
        <v>34</v>
      </c>
      <c r="B86" t="str">
        <f t="shared" si="1"/>
        <v>COLPATRIA</v>
      </c>
      <c r="C86" t="s">
        <v>190</v>
      </c>
      <c r="D86" s="1">
        <v>15662288.605587699</v>
      </c>
      <c r="E86" s="16">
        <v>39454</v>
      </c>
      <c r="F86" s="16"/>
      <c r="I86" s="16"/>
    </row>
    <row r="87" spans="1:9">
      <c r="A87" t="s">
        <v>32</v>
      </c>
      <c r="B87" t="str">
        <f t="shared" si="1"/>
        <v>POLITECNICO GRANCOLOMBIANO IU</v>
      </c>
      <c r="C87" t="s">
        <v>186</v>
      </c>
      <c r="D87" s="1">
        <v>18082195.308553461</v>
      </c>
      <c r="E87" s="16">
        <v>39454</v>
      </c>
      <c r="F87" s="16"/>
      <c r="I87" s="16"/>
    </row>
    <row r="88" spans="1:9">
      <c r="A88" t="s">
        <v>33</v>
      </c>
      <c r="B88" t="str">
        <f t="shared" si="1"/>
        <v>COLPATRIA</v>
      </c>
      <c r="C88" t="s">
        <v>186</v>
      </c>
      <c r="D88" s="1">
        <v>16604412.408130202</v>
      </c>
      <c r="E88" s="16">
        <v>39453</v>
      </c>
      <c r="F88" s="16"/>
      <c r="I88" s="16"/>
    </row>
    <row r="89" spans="1:9">
      <c r="A89" t="s">
        <v>28</v>
      </c>
      <c r="B89" t="str">
        <f t="shared" si="1"/>
        <v>PELDAR</v>
      </c>
      <c r="C89" t="s">
        <v>187</v>
      </c>
      <c r="D89" s="1">
        <v>24292904.31536803</v>
      </c>
      <c r="E89" s="16">
        <v>39447</v>
      </c>
      <c r="F89" s="16"/>
      <c r="I89" s="16"/>
    </row>
    <row r="90" spans="1:9">
      <c r="A90" t="s">
        <v>15</v>
      </c>
      <c r="B90" t="str">
        <f t="shared" si="1"/>
        <v>COLOMBIA</v>
      </c>
      <c r="C90" t="s">
        <v>190</v>
      </c>
      <c r="D90" s="1">
        <v>17628614.273397181</v>
      </c>
      <c r="E90" s="16">
        <v>39446</v>
      </c>
      <c r="F90" s="16"/>
      <c r="I90" s="16"/>
    </row>
    <row r="91" spans="1:9">
      <c r="A91" t="s">
        <v>26</v>
      </c>
      <c r="B91" t="str">
        <f t="shared" si="1"/>
        <v>LA UNION</v>
      </c>
      <c r="C91" t="s">
        <v>191</v>
      </c>
      <c r="D91" s="1">
        <v>17138658.785015985</v>
      </c>
      <c r="E91" s="16">
        <v>39445</v>
      </c>
      <c r="F91" s="16"/>
      <c r="I91" s="16"/>
    </row>
    <row r="92" spans="1:9">
      <c r="A92" t="s">
        <v>16</v>
      </c>
      <c r="B92" t="str">
        <f t="shared" si="1"/>
        <v>FINDETER</v>
      </c>
      <c r="C92" t="s">
        <v>193</v>
      </c>
      <c r="D92" s="1">
        <v>21613676.941444244</v>
      </c>
      <c r="E92" s="16">
        <v>39444</v>
      </c>
      <c r="F92" s="16"/>
      <c r="I92" s="16"/>
    </row>
    <row r="93" spans="1:9">
      <c r="A93" t="s">
        <v>33</v>
      </c>
      <c r="B93" t="str">
        <f t="shared" si="1"/>
        <v>COLPATRIA</v>
      </c>
      <c r="C93" t="s">
        <v>193</v>
      </c>
      <c r="D93" s="1">
        <v>9178466.3386152629</v>
      </c>
      <c r="E93" s="16">
        <v>39443</v>
      </c>
      <c r="F93" s="16"/>
      <c r="I93" s="16"/>
    </row>
    <row r="94" spans="1:9">
      <c r="A94" t="s">
        <v>26</v>
      </c>
      <c r="B94" t="str">
        <f t="shared" si="1"/>
        <v>LA UNION</v>
      </c>
      <c r="C94" t="s">
        <v>189</v>
      </c>
      <c r="D94" s="1">
        <v>1248727.8174230021</v>
      </c>
      <c r="E94" s="16">
        <v>39442</v>
      </c>
      <c r="F94" s="16"/>
      <c r="I94" s="16"/>
    </row>
    <row r="95" spans="1:9">
      <c r="A95" t="s">
        <v>16</v>
      </c>
      <c r="B95" t="str">
        <f t="shared" si="1"/>
        <v>FINDETER</v>
      </c>
      <c r="C95" t="s">
        <v>192</v>
      </c>
      <c r="D95" s="1">
        <v>24479865.765614234</v>
      </c>
      <c r="E95" s="16">
        <v>39441</v>
      </c>
      <c r="F95" s="16"/>
      <c r="I95" s="16"/>
    </row>
    <row r="96" spans="1:9">
      <c r="A96" t="s">
        <v>14</v>
      </c>
      <c r="B96" t="str">
        <f t="shared" si="1"/>
        <v>GANADERO</v>
      </c>
      <c r="C96" t="s">
        <v>193</v>
      </c>
      <c r="D96" s="1">
        <v>13316301.756288657</v>
      </c>
      <c r="E96" s="16">
        <v>39440</v>
      </c>
      <c r="F96" s="16"/>
      <c r="I96" s="16"/>
    </row>
    <row r="97" spans="1:9">
      <c r="A97" t="s">
        <v>14</v>
      </c>
      <c r="B97" t="str">
        <f t="shared" si="1"/>
        <v>GANADERO</v>
      </c>
      <c r="C97" t="s">
        <v>186</v>
      </c>
      <c r="D97" s="1">
        <v>199412.99390354432</v>
      </c>
      <c r="E97" s="16">
        <v>39440</v>
      </c>
      <c r="F97" s="16"/>
      <c r="I97" s="16"/>
    </row>
    <row r="98" spans="1:9">
      <c r="A98" t="s">
        <v>30</v>
      </c>
      <c r="B98" t="str">
        <f t="shared" si="1"/>
        <v>LA CORONA</v>
      </c>
      <c r="C98" t="s">
        <v>191</v>
      </c>
      <c r="D98" s="1">
        <v>19320193.887586042</v>
      </c>
      <c r="E98" s="16">
        <v>39440</v>
      </c>
      <c r="F98" s="16"/>
      <c r="I98" s="16"/>
    </row>
    <row r="99" spans="1:9">
      <c r="A99" t="s">
        <v>31</v>
      </c>
      <c r="B99" t="str">
        <f t="shared" si="1"/>
        <v>COMPUCLUB</v>
      </c>
      <c r="C99" t="s">
        <v>193</v>
      </c>
      <c r="D99" s="1">
        <v>22664146.371518314</v>
      </c>
      <c r="E99" s="16">
        <v>39440</v>
      </c>
      <c r="F99" s="16"/>
      <c r="I99" s="16"/>
    </row>
    <row r="100" spans="1:9">
      <c r="A100" t="s">
        <v>14</v>
      </c>
      <c r="B100" t="str">
        <f t="shared" si="1"/>
        <v>GANADERO</v>
      </c>
      <c r="C100" t="s">
        <v>190</v>
      </c>
      <c r="D100" s="1">
        <v>24586180.487225454</v>
      </c>
      <c r="E100" s="16">
        <v>39440</v>
      </c>
      <c r="F100" s="16"/>
      <c r="I100" s="16"/>
    </row>
    <row r="101" spans="1:9">
      <c r="A101" t="s">
        <v>26</v>
      </c>
      <c r="B101" t="str">
        <f t="shared" si="1"/>
        <v>LA UNION</v>
      </c>
      <c r="C101" t="s">
        <v>192</v>
      </c>
      <c r="D101" s="1">
        <v>5968691.6732407324</v>
      </c>
      <c r="E101" s="16">
        <v>39440</v>
      </c>
      <c r="F101" s="16"/>
      <c r="I101" s="16"/>
    </row>
    <row r="102" spans="1:9">
      <c r="A102" t="s">
        <v>33</v>
      </c>
      <c r="B102" t="str">
        <f t="shared" si="1"/>
        <v>COLPATRIA</v>
      </c>
      <c r="C102" t="s">
        <v>192</v>
      </c>
      <c r="D102" s="1">
        <v>6136718.1351275742</v>
      </c>
      <c r="E102" s="16">
        <v>39440</v>
      </c>
      <c r="F102" s="16"/>
      <c r="I102" s="16"/>
    </row>
    <row r="103" spans="1:9">
      <c r="A103" t="s">
        <v>26</v>
      </c>
      <c r="B103" t="str">
        <f t="shared" si="1"/>
        <v>LA UNION</v>
      </c>
      <c r="C103" t="s">
        <v>189</v>
      </c>
      <c r="D103" s="1">
        <v>17252602.489875481</v>
      </c>
      <c r="E103" s="16">
        <v>39440</v>
      </c>
      <c r="F103" s="16"/>
      <c r="I103" s="16"/>
    </row>
    <row r="104" spans="1:9">
      <c r="A104" t="s">
        <v>32</v>
      </c>
      <c r="B104" t="str">
        <f t="shared" si="1"/>
        <v>POLITECNICO GRANCOLOMBIANO IU</v>
      </c>
      <c r="C104" t="s">
        <v>190</v>
      </c>
      <c r="D104" s="1">
        <v>21970544.299234703</v>
      </c>
      <c r="E104" s="16">
        <v>39440</v>
      </c>
      <c r="F104" s="16"/>
      <c r="I104" s="16"/>
    </row>
    <row r="105" spans="1:9">
      <c r="A105" t="s">
        <v>14</v>
      </c>
      <c r="B105" t="str">
        <f t="shared" si="1"/>
        <v>GANADERO</v>
      </c>
      <c r="C105" t="s">
        <v>188</v>
      </c>
      <c r="D105" s="1">
        <v>3641770.2277210308</v>
      </c>
      <c r="E105" s="16">
        <v>39440</v>
      </c>
      <c r="F105" s="16"/>
      <c r="I105" s="16"/>
    </row>
    <row r="106" spans="1:9">
      <c r="A106" t="s">
        <v>29</v>
      </c>
      <c r="B106" t="str">
        <f t="shared" si="1"/>
        <v>GRIVAL</v>
      </c>
      <c r="C106" t="s">
        <v>193</v>
      </c>
      <c r="D106" s="1">
        <v>1297047.0818451459</v>
      </c>
      <c r="E106" s="16">
        <v>39440</v>
      </c>
      <c r="F106" s="16"/>
      <c r="I106" s="16"/>
    </row>
    <row r="107" spans="1:9">
      <c r="A107" t="s">
        <v>15</v>
      </c>
      <c r="B107" t="str">
        <f t="shared" si="1"/>
        <v>COLOMBIA</v>
      </c>
      <c r="C107" t="s">
        <v>186</v>
      </c>
      <c r="D107" s="1">
        <v>21072517.183628328</v>
      </c>
      <c r="E107" s="16">
        <v>39440</v>
      </c>
      <c r="F107" s="16"/>
      <c r="I107" s="16"/>
    </row>
    <row r="108" spans="1:9">
      <c r="A108" t="s">
        <v>31</v>
      </c>
      <c r="B108" t="str">
        <f t="shared" si="1"/>
        <v>COMPUCLUB</v>
      </c>
      <c r="C108" t="s">
        <v>189</v>
      </c>
      <c r="D108" s="1">
        <v>11794286.609714806</v>
      </c>
      <c r="E108" s="16">
        <v>39440</v>
      </c>
      <c r="F108" s="16"/>
      <c r="I108" s="16"/>
    </row>
    <row r="109" spans="1:9">
      <c r="A109" t="s">
        <v>32</v>
      </c>
      <c r="B109" t="str">
        <f t="shared" si="1"/>
        <v>POLITECNICO GRANCOLOMBIANO IU</v>
      </c>
      <c r="C109" t="s">
        <v>191</v>
      </c>
      <c r="D109" s="1">
        <v>6277778.7678660052</v>
      </c>
      <c r="E109" s="16">
        <v>39440</v>
      </c>
      <c r="F109" s="16"/>
      <c r="I109" s="16"/>
    </row>
    <row r="110" spans="1:9">
      <c r="A110" t="s">
        <v>34</v>
      </c>
      <c r="B110" t="str">
        <f t="shared" si="1"/>
        <v>COLPATRIA</v>
      </c>
      <c r="C110" t="s">
        <v>191</v>
      </c>
      <c r="D110" s="1">
        <v>13870219.389748311</v>
      </c>
      <c r="E110" s="16">
        <v>39440</v>
      </c>
      <c r="F110" s="16"/>
      <c r="I110" s="16"/>
    </row>
    <row r="111" spans="1:9">
      <c r="A111" t="s">
        <v>9</v>
      </c>
      <c r="B111" t="str">
        <f t="shared" si="1"/>
        <v>COLPATRIA</v>
      </c>
      <c r="C111" t="s">
        <v>191</v>
      </c>
      <c r="D111" s="1">
        <v>4306052.4363417421</v>
      </c>
      <c r="E111" s="16">
        <v>39440</v>
      </c>
      <c r="F111" s="16"/>
      <c r="I111" s="16"/>
    </row>
    <row r="112" spans="1:9">
      <c r="A112" t="s">
        <v>16</v>
      </c>
      <c r="B112" t="str">
        <f t="shared" si="1"/>
        <v>FINDETER</v>
      </c>
      <c r="C112" t="s">
        <v>191</v>
      </c>
      <c r="D112" s="1">
        <v>20293923.520129338</v>
      </c>
      <c r="E112" s="16">
        <v>39440</v>
      </c>
      <c r="F112" s="16"/>
      <c r="I112" s="16"/>
    </row>
    <row r="113" spans="1:9">
      <c r="A113" t="s">
        <v>33</v>
      </c>
      <c r="B113" t="str">
        <f t="shared" si="1"/>
        <v>COLPATRIA</v>
      </c>
      <c r="C113" t="s">
        <v>186</v>
      </c>
      <c r="D113" s="1">
        <v>17771210.484092377</v>
      </c>
      <c r="E113" s="16">
        <v>39440</v>
      </c>
      <c r="F113" s="16"/>
      <c r="I113" s="16"/>
    </row>
    <row r="114" spans="1:9">
      <c r="A114" t="s">
        <v>16</v>
      </c>
      <c r="B114" t="str">
        <f t="shared" si="1"/>
        <v>FINDETER</v>
      </c>
      <c r="C114" t="s">
        <v>190</v>
      </c>
      <c r="D114" s="1">
        <v>13358629.647709789</v>
      </c>
      <c r="E114" s="16">
        <v>39440</v>
      </c>
      <c r="F114" s="16"/>
      <c r="I114" s="16"/>
    </row>
    <row r="115" spans="1:9">
      <c r="A115" t="s">
        <v>31</v>
      </c>
      <c r="B115" t="str">
        <f t="shared" si="1"/>
        <v>COMPUCLUB</v>
      </c>
      <c r="C115" t="s">
        <v>188</v>
      </c>
      <c r="D115" s="1">
        <v>9302347.7028402556</v>
      </c>
      <c r="E115" s="16">
        <v>39440</v>
      </c>
      <c r="F115" s="16"/>
      <c r="I115" s="16"/>
    </row>
    <row r="116" spans="1:9">
      <c r="A116" t="s">
        <v>16</v>
      </c>
      <c r="B116" t="str">
        <f t="shared" si="1"/>
        <v>FINDETER</v>
      </c>
      <c r="C116" t="s">
        <v>189</v>
      </c>
      <c r="D116" s="1">
        <v>14646264.971609266</v>
      </c>
      <c r="E116" s="16">
        <v>39440</v>
      </c>
      <c r="F116" s="16"/>
      <c r="I116" s="16"/>
    </row>
    <row r="117" spans="1:9">
      <c r="A117" t="s">
        <v>30</v>
      </c>
      <c r="B117" t="str">
        <f t="shared" si="1"/>
        <v>LA CORONA</v>
      </c>
      <c r="C117" t="s">
        <v>193</v>
      </c>
      <c r="D117" s="1">
        <v>18198263.362575866</v>
      </c>
      <c r="E117" s="16">
        <v>39440</v>
      </c>
      <c r="F117" s="16"/>
      <c r="I117" s="16"/>
    </row>
    <row r="118" spans="1:9">
      <c r="A118" t="s">
        <v>32</v>
      </c>
      <c r="B118" t="str">
        <f t="shared" si="1"/>
        <v>POLITECNICO GRANCOLOMBIANO IU</v>
      </c>
      <c r="C118" t="s">
        <v>187</v>
      </c>
      <c r="D118" s="1">
        <v>23145418.636297639</v>
      </c>
      <c r="E118" s="16">
        <v>39416</v>
      </c>
      <c r="F118" s="16"/>
      <c r="I118" s="16"/>
    </row>
    <row r="119" spans="1:9">
      <c r="A119" t="s">
        <v>14</v>
      </c>
      <c r="B119" t="str">
        <f t="shared" si="1"/>
        <v>GANADERO</v>
      </c>
      <c r="C119" t="s">
        <v>187</v>
      </c>
      <c r="D119" s="1">
        <v>11187445.142427085</v>
      </c>
      <c r="E119" s="16">
        <v>39325</v>
      </c>
      <c r="F119" s="16"/>
      <c r="I119" s="16"/>
    </row>
    <row r="120" spans="1:9">
      <c r="A120" t="s">
        <v>14</v>
      </c>
      <c r="B120" t="str">
        <f t="shared" si="1"/>
        <v>GANADERO</v>
      </c>
      <c r="C120" t="s">
        <v>187</v>
      </c>
      <c r="D120" s="1">
        <v>9984673.6574211083</v>
      </c>
      <c r="E120" s="16">
        <v>39325</v>
      </c>
      <c r="F120" s="16"/>
      <c r="I120" s="16"/>
    </row>
    <row r="121" spans="1:9">
      <c r="A121" t="s">
        <v>29</v>
      </c>
      <c r="B121" t="str">
        <f t="shared" si="1"/>
        <v>GRIVAL</v>
      </c>
      <c r="C121" t="s">
        <v>186</v>
      </c>
      <c r="D121" s="1">
        <v>16610623.669973576</v>
      </c>
      <c r="E121" s="16">
        <v>39325</v>
      </c>
      <c r="F121" s="16"/>
      <c r="I121" s="16"/>
    </row>
    <row r="122" spans="1:9">
      <c r="A122" t="s">
        <v>28</v>
      </c>
      <c r="B122" t="str">
        <f t="shared" si="1"/>
        <v>PELDAR</v>
      </c>
      <c r="C122" t="s">
        <v>186</v>
      </c>
      <c r="D122" s="1">
        <v>14510011.731580023</v>
      </c>
      <c r="E122" s="16">
        <v>39325</v>
      </c>
      <c r="F122" s="16"/>
      <c r="I122" s="16"/>
    </row>
    <row r="123" spans="1:9">
      <c r="A123" t="s">
        <v>31</v>
      </c>
      <c r="B123" t="str">
        <f t="shared" si="1"/>
        <v>COMPUCLUB</v>
      </c>
      <c r="C123" t="s">
        <v>193</v>
      </c>
      <c r="D123" s="1">
        <v>10532735.995118871</v>
      </c>
      <c r="E123" s="16">
        <v>39325</v>
      </c>
      <c r="F123" s="16"/>
      <c r="I123" s="16"/>
    </row>
    <row r="124" spans="1:9">
      <c r="A124" t="s">
        <v>29</v>
      </c>
      <c r="B124" t="str">
        <f t="shared" si="1"/>
        <v>GRIVAL</v>
      </c>
      <c r="C124" t="s">
        <v>187</v>
      </c>
      <c r="D124" s="1">
        <v>13088873.683197515</v>
      </c>
      <c r="E124" s="16">
        <v>39325</v>
      </c>
      <c r="F124" s="16"/>
      <c r="I124" s="16"/>
    </row>
    <row r="125" spans="1:9">
      <c r="A125" t="s">
        <v>31</v>
      </c>
      <c r="B125" t="str">
        <f t="shared" si="1"/>
        <v>COMPUCLUB</v>
      </c>
      <c r="C125" t="s">
        <v>186</v>
      </c>
      <c r="D125" s="1">
        <v>15827744.48476842</v>
      </c>
      <c r="E125" s="16">
        <v>39325</v>
      </c>
      <c r="F125" s="16"/>
      <c r="I125" s="16"/>
    </row>
    <row r="126" spans="1:9">
      <c r="A126" t="s">
        <v>29</v>
      </c>
      <c r="B126" t="str">
        <f t="shared" si="1"/>
        <v>GRIVAL</v>
      </c>
      <c r="C126" t="s">
        <v>188</v>
      </c>
      <c r="D126" s="1">
        <v>9717715.0765436701</v>
      </c>
      <c r="E126" s="16">
        <v>39325</v>
      </c>
      <c r="F126" s="16"/>
      <c r="I126" s="16"/>
    </row>
    <row r="127" spans="1:9">
      <c r="A127" t="s">
        <v>15</v>
      </c>
      <c r="B127" t="str">
        <f t="shared" si="1"/>
        <v>COLOMBIA</v>
      </c>
      <c r="C127" t="s">
        <v>190</v>
      </c>
      <c r="D127" s="1">
        <v>19471231.759993173</v>
      </c>
      <c r="E127" s="16">
        <v>39325</v>
      </c>
      <c r="F127" s="16"/>
      <c r="I127" s="16"/>
    </row>
    <row r="128" spans="1:9">
      <c r="A128" t="s">
        <v>27</v>
      </c>
      <c r="B128" t="str">
        <f t="shared" si="1"/>
        <v>GRAJALES</v>
      </c>
      <c r="C128" t="s">
        <v>192</v>
      </c>
      <c r="D128" s="1">
        <v>17908691.382460423</v>
      </c>
      <c r="E128" s="16">
        <v>39325</v>
      </c>
      <c r="F128" s="16"/>
      <c r="I128" s="16"/>
    </row>
    <row r="129" spans="1:9">
      <c r="A129" t="s">
        <v>30</v>
      </c>
      <c r="B129" t="str">
        <f t="shared" si="1"/>
        <v>LA CORONA</v>
      </c>
      <c r="C129" t="s">
        <v>188</v>
      </c>
      <c r="D129" s="1">
        <v>20198416.340831626</v>
      </c>
      <c r="E129" s="16">
        <v>39325</v>
      </c>
      <c r="F129" s="16"/>
      <c r="I129" s="16"/>
    </row>
    <row r="130" spans="1:9">
      <c r="A130" t="s">
        <v>16</v>
      </c>
      <c r="B130" t="str">
        <f t="shared" ref="B130:B193" si="2">VLOOKUP(A130,clientes,2,FALSE)</f>
        <v>FINDETER</v>
      </c>
      <c r="C130" t="s">
        <v>187</v>
      </c>
      <c r="D130" s="1">
        <v>12393238.194010636</v>
      </c>
      <c r="E130" s="16">
        <v>39325</v>
      </c>
      <c r="F130" s="16"/>
      <c r="I130" s="16"/>
    </row>
    <row r="131" spans="1:9">
      <c r="A131" t="s">
        <v>21</v>
      </c>
      <c r="B131" t="str">
        <f t="shared" si="2"/>
        <v>CALZADO SPRINT</v>
      </c>
      <c r="C131" t="s">
        <v>186</v>
      </c>
      <c r="D131" s="1">
        <v>22018033.182224657</v>
      </c>
      <c r="E131" s="16">
        <v>39325</v>
      </c>
      <c r="F131" s="16"/>
      <c r="I131" s="16"/>
    </row>
    <row r="132" spans="1:9">
      <c r="A132" t="s">
        <v>26</v>
      </c>
      <c r="B132" t="str">
        <f t="shared" si="2"/>
        <v>LA UNION</v>
      </c>
      <c r="C132" t="s">
        <v>188</v>
      </c>
      <c r="D132" s="1">
        <v>6075696.0056423014</v>
      </c>
      <c r="E132" s="16">
        <v>39325</v>
      </c>
      <c r="F132" s="16"/>
      <c r="I132" s="16"/>
    </row>
    <row r="133" spans="1:9">
      <c r="A133" t="s">
        <v>15</v>
      </c>
      <c r="B133" t="str">
        <f t="shared" si="2"/>
        <v>COLOMBIA</v>
      </c>
      <c r="C133" t="s">
        <v>187</v>
      </c>
      <c r="D133" s="1">
        <v>18147695.794277042</v>
      </c>
      <c r="E133" s="16">
        <v>39325</v>
      </c>
      <c r="F133" s="16"/>
      <c r="I133" s="16"/>
    </row>
    <row r="134" spans="1:9">
      <c r="A134" t="s">
        <v>16</v>
      </c>
      <c r="B134" t="str">
        <f t="shared" si="2"/>
        <v>FINDETER</v>
      </c>
      <c r="C134" t="s">
        <v>191</v>
      </c>
      <c r="D134" s="1">
        <v>47340.399162625574</v>
      </c>
      <c r="E134" s="16">
        <v>39325</v>
      </c>
      <c r="F134" s="16"/>
      <c r="I134" s="16"/>
    </row>
    <row r="135" spans="1:9">
      <c r="A135" t="s">
        <v>26</v>
      </c>
      <c r="B135" t="str">
        <f t="shared" si="2"/>
        <v>LA UNION</v>
      </c>
      <c r="C135" t="s">
        <v>187</v>
      </c>
      <c r="D135" s="1">
        <v>22435232.113896884</v>
      </c>
      <c r="E135" s="16">
        <v>39325</v>
      </c>
      <c r="F135" s="16"/>
      <c r="I135" s="16"/>
    </row>
    <row r="136" spans="1:9">
      <c r="A136" t="s">
        <v>16</v>
      </c>
      <c r="B136" t="str">
        <f t="shared" si="2"/>
        <v>FINDETER</v>
      </c>
      <c r="C136" t="s">
        <v>193</v>
      </c>
      <c r="D136" s="1">
        <v>8811800.3055243902</v>
      </c>
      <c r="E136" s="16">
        <v>39325</v>
      </c>
      <c r="F136" s="16"/>
      <c r="I136" s="16"/>
    </row>
    <row r="137" spans="1:9">
      <c r="A137" t="s">
        <v>34</v>
      </c>
      <c r="B137" t="str">
        <f t="shared" si="2"/>
        <v>COLPATRIA</v>
      </c>
      <c r="C137" t="s">
        <v>186</v>
      </c>
      <c r="D137" s="1">
        <v>13401352.898407344</v>
      </c>
      <c r="E137" s="16">
        <v>39325</v>
      </c>
      <c r="F137" s="16"/>
      <c r="I137" s="16"/>
    </row>
    <row r="138" spans="1:9">
      <c r="A138" t="s">
        <v>14</v>
      </c>
      <c r="B138" t="str">
        <f t="shared" si="2"/>
        <v>GANADERO</v>
      </c>
      <c r="C138" t="s">
        <v>192</v>
      </c>
      <c r="D138" s="1">
        <v>22732599.88571899</v>
      </c>
      <c r="E138" s="16">
        <v>39325</v>
      </c>
      <c r="F138" s="16"/>
      <c r="I138" s="16"/>
    </row>
    <row r="139" spans="1:9">
      <c r="A139" t="s">
        <v>29</v>
      </c>
      <c r="B139" t="str">
        <f t="shared" si="2"/>
        <v>GRIVAL</v>
      </c>
      <c r="C139" t="s">
        <v>186</v>
      </c>
      <c r="D139" s="1">
        <v>17730076.474592716</v>
      </c>
      <c r="E139" s="16">
        <v>39325</v>
      </c>
      <c r="F139" s="16"/>
      <c r="I139" s="16"/>
    </row>
    <row r="140" spans="1:9">
      <c r="A140" t="s">
        <v>29</v>
      </c>
      <c r="B140" t="str">
        <f t="shared" si="2"/>
        <v>GRIVAL</v>
      </c>
      <c r="C140" t="s">
        <v>186</v>
      </c>
      <c r="D140" s="1">
        <v>17194924.344945896</v>
      </c>
      <c r="E140" s="16">
        <v>39325</v>
      </c>
      <c r="F140" s="16"/>
      <c r="I140" s="16"/>
    </row>
    <row r="141" spans="1:9">
      <c r="A141" t="s">
        <v>16</v>
      </c>
      <c r="B141" t="str">
        <f t="shared" si="2"/>
        <v>FINDETER</v>
      </c>
      <c r="C141" t="s">
        <v>188</v>
      </c>
      <c r="D141" s="1">
        <v>10818092.22201073</v>
      </c>
      <c r="E141" s="16">
        <v>39325</v>
      </c>
      <c r="F141" s="16"/>
      <c r="I141" s="16"/>
    </row>
    <row r="142" spans="1:9">
      <c r="A142" t="s">
        <v>32</v>
      </c>
      <c r="B142" t="str">
        <f t="shared" si="2"/>
        <v>POLITECNICO GRANCOLOMBIANO IU</v>
      </c>
      <c r="C142" t="s">
        <v>193</v>
      </c>
      <c r="D142" s="1">
        <v>1162994.2213400817</v>
      </c>
      <c r="E142" s="16">
        <v>39325</v>
      </c>
      <c r="F142" s="16"/>
      <c r="I142" s="16"/>
    </row>
    <row r="143" spans="1:9">
      <c r="A143" t="s">
        <v>15</v>
      </c>
      <c r="B143" t="str">
        <f t="shared" si="2"/>
        <v>COLOMBIA</v>
      </c>
      <c r="C143" t="s">
        <v>188</v>
      </c>
      <c r="D143" s="1">
        <v>805198.15989351971</v>
      </c>
      <c r="E143" s="16">
        <v>39325</v>
      </c>
      <c r="F143" s="16"/>
      <c r="I143" s="16"/>
    </row>
    <row r="144" spans="1:9">
      <c r="A144" t="s">
        <v>33</v>
      </c>
      <c r="B144" t="str">
        <f t="shared" si="2"/>
        <v>COLPATRIA</v>
      </c>
      <c r="C144" t="s">
        <v>189</v>
      </c>
      <c r="D144" s="1">
        <v>13016891.799078746</v>
      </c>
      <c r="E144" s="16">
        <v>39325</v>
      </c>
      <c r="F144" s="16"/>
      <c r="I144" s="16"/>
    </row>
    <row r="145" spans="1:9">
      <c r="A145" t="s">
        <v>15</v>
      </c>
      <c r="B145" t="str">
        <f t="shared" si="2"/>
        <v>COLOMBIA</v>
      </c>
      <c r="C145" t="s">
        <v>191</v>
      </c>
      <c r="D145" s="1">
        <v>12301342.146041801</v>
      </c>
      <c r="E145" s="16">
        <v>39325</v>
      </c>
      <c r="F145" s="16"/>
      <c r="I145" s="16"/>
    </row>
    <row r="146" spans="1:9">
      <c r="A146" t="s">
        <v>31</v>
      </c>
      <c r="B146" t="str">
        <f t="shared" si="2"/>
        <v>COMPUCLUB</v>
      </c>
      <c r="C146" t="s">
        <v>192</v>
      </c>
      <c r="D146" s="1">
        <v>25072570.174083296</v>
      </c>
      <c r="E146" s="16">
        <v>39325</v>
      </c>
      <c r="F146" s="16"/>
      <c r="I146" s="16"/>
    </row>
    <row r="147" spans="1:9">
      <c r="A147" t="s">
        <v>28</v>
      </c>
      <c r="B147" t="str">
        <f t="shared" si="2"/>
        <v>PELDAR</v>
      </c>
      <c r="C147" t="s">
        <v>189</v>
      </c>
      <c r="D147" s="1">
        <v>8515638.6444226466</v>
      </c>
      <c r="E147" s="16">
        <v>39325</v>
      </c>
      <c r="F147" s="16"/>
      <c r="I147" s="16"/>
    </row>
    <row r="148" spans="1:9">
      <c r="A148" t="s">
        <v>29</v>
      </c>
      <c r="B148" t="str">
        <f t="shared" si="2"/>
        <v>GRIVAL</v>
      </c>
      <c r="C148" t="s">
        <v>191</v>
      </c>
      <c r="D148" s="1">
        <v>19796483.48428442</v>
      </c>
      <c r="E148" s="16">
        <v>39325</v>
      </c>
      <c r="F148" s="16"/>
      <c r="I148" s="16"/>
    </row>
    <row r="149" spans="1:9">
      <c r="A149" t="s">
        <v>9</v>
      </c>
      <c r="B149" t="str">
        <f t="shared" si="2"/>
        <v>COLPATRIA</v>
      </c>
      <c r="C149" t="s">
        <v>188</v>
      </c>
      <c r="D149" s="1">
        <v>11843343.255587934</v>
      </c>
      <c r="E149" s="16">
        <v>39325</v>
      </c>
      <c r="F149" s="16"/>
      <c r="I149" s="16"/>
    </row>
    <row r="150" spans="1:9">
      <c r="A150" t="s">
        <v>15</v>
      </c>
      <c r="B150" t="str">
        <f t="shared" si="2"/>
        <v>COLOMBIA</v>
      </c>
      <c r="C150" t="s">
        <v>193</v>
      </c>
      <c r="D150" s="1">
        <v>13335627.715222733</v>
      </c>
      <c r="E150" s="16">
        <v>39325</v>
      </c>
      <c r="F150" s="16"/>
      <c r="I150" s="16"/>
    </row>
    <row r="151" spans="1:9">
      <c r="A151" t="s">
        <v>27</v>
      </c>
      <c r="B151" t="str">
        <f t="shared" si="2"/>
        <v>GRAJALES</v>
      </c>
      <c r="C151" t="s">
        <v>188</v>
      </c>
      <c r="D151" s="1">
        <v>10711113.416907975</v>
      </c>
      <c r="E151" s="16">
        <v>39325</v>
      </c>
      <c r="F151" s="16"/>
      <c r="I151" s="16"/>
    </row>
    <row r="152" spans="1:9">
      <c r="A152" t="s">
        <v>14</v>
      </c>
      <c r="B152" t="str">
        <f t="shared" si="2"/>
        <v>GANADERO</v>
      </c>
      <c r="C152" t="s">
        <v>186</v>
      </c>
      <c r="D152" s="1">
        <v>11359864.350464711</v>
      </c>
      <c r="E152" s="16">
        <v>39325</v>
      </c>
      <c r="F152" s="16"/>
      <c r="I152" s="16"/>
    </row>
    <row r="153" spans="1:9">
      <c r="A153" t="s">
        <v>15</v>
      </c>
      <c r="B153" t="str">
        <f t="shared" si="2"/>
        <v>COLOMBIA</v>
      </c>
      <c r="C153" t="s">
        <v>191</v>
      </c>
      <c r="D153" s="1">
        <v>10155648.569433555</v>
      </c>
      <c r="E153" s="16">
        <v>39325</v>
      </c>
      <c r="F153" s="16"/>
      <c r="I153" s="16"/>
    </row>
    <row r="154" spans="1:9">
      <c r="A154" t="s">
        <v>29</v>
      </c>
      <c r="B154" t="str">
        <f t="shared" si="2"/>
        <v>GRIVAL</v>
      </c>
      <c r="C154" t="s">
        <v>187</v>
      </c>
      <c r="D154" s="1">
        <v>13606729.849775199</v>
      </c>
      <c r="E154" s="16">
        <v>39325</v>
      </c>
      <c r="F154" s="16"/>
      <c r="I154" s="16"/>
    </row>
    <row r="155" spans="1:9">
      <c r="A155" t="s">
        <v>32</v>
      </c>
      <c r="B155" t="str">
        <f t="shared" si="2"/>
        <v>POLITECNICO GRANCOLOMBIANO IU</v>
      </c>
      <c r="C155" t="s">
        <v>193</v>
      </c>
      <c r="D155" s="1">
        <v>3305045.9238221063</v>
      </c>
      <c r="E155" s="16">
        <v>39325</v>
      </c>
      <c r="F155" s="16"/>
      <c r="I155" s="16"/>
    </row>
    <row r="156" spans="1:9">
      <c r="A156" t="s">
        <v>32</v>
      </c>
      <c r="B156" t="str">
        <f t="shared" si="2"/>
        <v>POLITECNICO GRANCOLOMBIANO IU</v>
      </c>
      <c r="C156" t="s">
        <v>190</v>
      </c>
      <c r="D156" s="1">
        <v>7511585.1949659958</v>
      </c>
      <c r="E156" s="16">
        <v>39325</v>
      </c>
      <c r="F156" s="16"/>
      <c r="I156" s="16"/>
    </row>
    <row r="157" spans="1:9">
      <c r="A157" t="s">
        <v>41</v>
      </c>
      <c r="B157" t="str">
        <f t="shared" si="2"/>
        <v>LA GRAN VIA</v>
      </c>
      <c r="C157" t="s">
        <v>187</v>
      </c>
      <c r="D157" s="1">
        <v>17417709.694266506</v>
      </c>
      <c r="E157" s="16">
        <v>39325</v>
      </c>
      <c r="F157" s="16"/>
      <c r="I157" s="16"/>
    </row>
    <row r="158" spans="1:9">
      <c r="A158" t="s">
        <v>41</v>
      </c>
      <c r="B158" t="str">
        <f t="shared" si="2"/>
        <v>LA GRAN VIA</v>
      </c>
      <c r="C158" t="s">
        <v>186</v>
      </c>
      <c r="D158" s="1">
        <v>5893072.2607032601</v>
      </c>
      <c r="E158" s="16">
        <v>39325</v>
      </c>
      <c r="F158" s="16"/>
      <c r="I158" s="16"/>
    </row>
    <row r="159" spans="1:9">
      <c r="A159" t="s">
        <v>27</v>
      </c>
      <c r="B159" t="str">
        <f t="shared" si="2"/>
        <v>GRAJALES</v>
      </c>
      <c r="C159" t="s">
        <v>191</v>
      </c>
      <c r="D159" s="1">
        <v>1225401.0925585211</v>
      </c>
      <c r="E159" s="16">
        <v>39325</v>
      </c>
      <c r="F159" s="16"/>
      <c r="I159" s="16"/>
    </row>
    <row r="160" spans="1:9">
      <c r="A160" t="s">
        <v>14</v>
      </c>
      <c r="B160" t="str">
        <f t="shared" si="2"/>
        <v>GANADERO</v>
      </c>
      <c r="C160" t="s">
        <v>191</v>
      </c>
      <c r="D160" s="1">
        <v>602313.94944326731</v>
      </c>
      <c r="E160" s="16">
        <v>39325</v>
      </c>
      <c r="F160" s="16"/>
      <c r="I160" s="16"/>
    </row>
    <row r="161" spans="1:9">
      <c r="A161" t="s">
        <v>30</v>
      </c>
      <c r="B161" t="str">
        <f t="shared" si="2"/>
        <v>LA CORONA</v>
      </c>
      <c r="C161" t="s">
        <v>187</v>
      </c>
      <c r="D161" s="1">
        <v>19939072.046744287</v>
      </c>
      <c r="E161" s="16">
        <v>39325</v>
      </c>
      <c r="F161" s="16"/>
      <c r="I161" s="16"/>
    </row>
    <row r="162" spans="1:9">
      <c r="A162" t="s">
        <v>41</v>
      </c>
      <c r="B162" t="str">
        <f t="shared" si="2"/>
        <v>LA GRAN VIA</v>
      </c>
      <c r="C162" t="s">
        <v>189</v>
      </c>
      <c r="D162" s="1">
        <v>21819379.34535151</v>
      </c>
      <c r="E162" s="16">
        <v>39325</v>
      </c>
      <c r="F162" s="16"/>
      <c r="I162" s="16"/>
    </row>
    <row r="163" spans="1:9">
      <c r="A163" t="s">
        <v>14</v>
      </c>
      <c r="B163" t="str">
        <f t="shared" si="2"/>
        <v>GANADERO</v>
      </c>
      <c r="C163" t="s">
        <v>187</v>
      </c>
      <c r="D163" s="1">
        <v>11187445.142427085</v>
      </c>
      <c r="E163" s="16">
        <v>39294</v>
      </c>
      <c r="F163" s="16"/>
      <c r="I163" s="16"/>
    </row>
    <row r="164" spans="1:9">
      <c r="A164" t="s">
        <v>14</v>
      </c>
      <c r="B164" t="str">
        <f t="shared" si="2"/>
        <v>GANADERO</v>
      </c>
      <c r="C164" t="s">
        <v>187</v>
      </c>
      <c r="D164" s="1">
        <v>9984673.6574211083</v>
      </c>
      <c r="E164" s="16">
        <v>39294</v>
      </c>
      <c r="F164" s="16"/>
      <c r="I164" s="16"/>
    </row>
    <row r="165" spans="1:9">
      <c r="A165" t="s">
        <v>29</v>
      </c>
      <c r="B165" t="str">
        <f t="shared" si="2"/>
        <v>GRIVAL</v>
      </c>
      <c r="C165" t="s">
        <v>186</v>
      </c>
      <c r="D165" s="1">
        <v>16610623.669973576</v>
      </c>
      <c r="E165" s="16">
        <v>39294</v>
      </c>
      <c r="F165" s="16"/>
      <c r="I165" s="16"/>
    </row>
    <row r="166" spans="1:9">
      <c r="A166" t="s">
        <v>28</v>
      </c>
      <c r="B166" t="str">
        <f t="shared" si="2"/>
        <v>PELDAR</v>
      </c>
      <c r="C166" t="s">
        <v>186</v>
      </c>
      <c r="D166" s="1">
        <v>14510011.731580023</v>
      </c>
      <c r="E166" s="16">
        <v>39293</v>
      </c>
      <c r="F166" s="16"/>
      <c r="I166" s="16"/>
    </row>
    <row r="167" spans="1:9">
      <c r="A167" t="s">
        <v>31</v>
      </c>
      <c r="B167" t="str">
        <f t="shared" si="2"/>
        <v>COMPUCLUB</v>
      </c>
      <c r="C167" t="s">
        <v>193</v>
      </c>
      <c r="D167" s="1">
        <v>10532735.995118871</v>
      </c>
      <c r="E167" s="16">
        <v>39293</v>
      </c>
      <c r="F167" s="16"/>
      <c r="I167" s="16"/>
    </row>
    <row r="168" spans="1:9">
      <c r="A168" t="s">
        <v>29</v>
      </c>
      <c r="B168" t="str">
        <f t="shared" si="2"/>
        <v>GRIVAL</v>
      </c>
      <c r="C168" t="s">
        <v>187</v>
      </c>
      <c r="D168" s="1">
        <v>13088873.683197515</v>
      </c>
      <c r="E168" s="16">
        <v>39293</v>
      </c>
      <c r="F168" s="16"/>
      <c r="I168" s="16"/>
    </row>
    <row r="169" spans="1:9">
      <c r="A169" t="s">
        <v>31</v>
      </c>
      <c r="B169" t="str">
        <f t="shared" si="2"/>
        <v>COMPUCLUB</v>
      </c>
      <c r="C169" t="s">
        <v>186</v>
      </c>
      <c r="D169" s="1">
        <v>15827744.48476842</v>
      </c>
      <c r="E169" s="16">
        <v>39293</v>
      </c>
      <c r="F169" s="16"/>
      <c r="I169" s="16"/>
    </row>
    <row r="170" spans="1:9">
      <c r="A170" t="s">
        <v>29</v>
      </c>
      <c r="B170" t="str">
        <f t="shared" si="2"/>
        <v>GRIVAL</v>
      </c>
      <c r="C170" t="s">
        <v>188</v>
      </c>
      <c r="D170" s="1">
        <v>9717715.0765436701</v>
      </c>
      <c r="E170" s="16">
        <v>39290</v>
      </c>
      <c r="F170" s="16"/>
      <c r="I170" s="16"/>
    </row>
    <row r="171" spans="1:9">
      <c r="A171" t="s">
        <v>15</v>
      </c>
      <c r="B171" t="str">
        <f t="shared" si="2"/>
        <v>COLOMBIA</v>
      </c>
      <c r="C171" t="s">
        <v>190</v>
      </c>
      <c r="D171" s="1">
        <v>19471231.759993173</v>
      </c>
      <c r="E171" s="16">
        <v>39288</v>
      </c>
      <c r="F171" s="16"/>
      <c r="I171" s="16"/>
    </row>
    <row r="172" spans="1:9">
      <c r="A172" t="s">
        <v>27</v>
      </c>
      <c r="B172" t="str">
        <f t="shared" si="2"/>
        <v>GRAJALES</v>
      </c>
      <c r="C172" t="s">
        <v>192</v>
      </c>
      <c r="D172" s="1">
        <v>17908691.382460423</v>
      </c>
      <c r="E172" s="16">
        <v>39288</v>
      </c>
      <c r="F172" s="16"/>
      <c r="I172" s="16"/>
    </row>
    <row r="173" spans="1:9">
      <c r="A173" t="s">
        <v>30</v>
      </c>
      <c r="B173" t="str">
        <f t="shared" si="2"/>
        <v>LA CORONA</v>
      </c>
      <c r="C173" t="s">
        <v>188</v>
      </c>
      <c r="D173" s="1">
        <v>20198416.340831626</v>
      </c>
      <c r="E173" s="16">
        <v>39287</v>
      </c>
      <c r="F173" s="16"/>
      <c r="I173" s="16"/>
    </row>
    <row r="174" spans="1:9">
      <c r="A174" t="s">
        <v>16</v>
      </c>
      <c r="B174" t="str">
        <f t="shared" si="2"/>
        <v>FINDETER</v>
      </c>
      <c r="C174" t="s">
        <v>187</v>
      </c>
      <c r="D174" s="1">
        <v>12393238.194010636</v>
      </c>
      <c r="E174" s="16">
        <v>39287</v>
      </c>
      <c r="F174" s="16"/>
      <c r="I174" s="16"/>
    </row>
    <row r="175" spans="1:9">
      <c r="A175" t="s">
        <v>21</v>
      </c>
      <c r="B175" t="str">
        <f t="shared" si="2"/>
        <v>CALZADO SPRINT</v>
      </c>
      <c r="C175" t="s">
        <v>186</v>
      </c>
      <c r="D175" s="1">
        <v>22018033.182224657</v>
      </c>
      <c r="E175" s="16">
        <v>39287</v>
      </c>
      <c r="F175" s="16"/>
      <c r="I175" s="16"/>
    </row>
    <row r="176" spans="1:9">
      <c r="A176" t="s">
        <v>26</v>
      </c>
      <c r="B176" t="str">
        <f t="shared" si="2"/>
        <v>LA UNION</v>
      </c>
      <c r="C176" t="s">
        <v>188</v>
      </c>
      <c r="D176" s="1">
        <v>6075696.0056423014</v>
      </c>
      <c r="E176" s="16">
        <v>39287</v>
      </c>
      <c r="F176" s="16"/>
      <c r="I176" s="16"/>
    </row>
    <row r="177" spans="1:9">
      <c r="A177" t="s">
        <v>15</v>
      </c>
      <c r="B177" t="str">
        <f t="shared" si="2"/>
        <v>COLOMBIA</v>
      </c>
      <c r="C177" t="s">
        <v>187</v>
      </c>
      <c r="D177" s="1">
        <v>18147695.794277042</v>
      </c>
      <c r="E177" s="16">
        <v>39286</v>
      </c>
      <c r="F177" s="16"/>
      <c r="I177" s="16"/>
    </row>
    <row r="178" spans="1:9">
      <c r="A178" t="s">
        <v>16</v>
      </c>
      <c r="B178" t="str">
        <f t="shared" si="2"/>
        <v>FINDETER</v>
      </c>
      <c r="C178" t="s">
        <v>191</v>
      </c>
      <c r="D178" s="1">
        <v>47340.399162625574</v>
      </c>
      <c r="E178" s="16">
        <v>39286</v>
      </c>
      <c r="F178" s="16"/>
      <c r="I178" s="16"/>
    </row>
    <row r="179" spans="1:9">
      <c r="A179" t="s">
        <v>26</v>
      </c>
      <c r="B179" t="str">
        <f t="shared" si="2"/>
        <v>LA UNION</v>
      </c>
      <c r="C179" t="s">
        <v>187</v>
      </c>
      <c r="D179" s="1">
        <v>22435232.113896884</v>
      </c>
      <c r="E179" s="16">
        <v>39286</v>
      </c>
      <c r="F179" s="16"/>
      <c r="I179" s="16"/>
    </row>
    <row r="180" spans="1:9">
      <c r="A180" t="s">
        <v>16</v>
      </c>
      <c r="B180" t="str">
        <f t="shared" si="2"/>
        <v>FINDETER</v>
      </c>
      <c r="C180" t="s">
        <v>193</v>
      </c>
      <c r="D180" s="1">
        <v>8811800.3055243902</v>
      </c>
      <c r="E180" s="16">
        <v>39285</v>
      </c>
      <c r="F180" s="16"/>
      <c r="I180" s="16"/>
    </row>
    <row r="181" spans="1:9">
      <c r="A181" t="s">
        <v>34</v>
      </c>
      <c r="B181" t="str">
        <f t="shared" si="2"/>
        <v>COLPATRIA</v>
      </c>
      <c r="C181" t="s">
        <v>186</v>
      </c>
      <c r="D181" s="1">
        <v>13401352.898407344</v>
      </c>
      <c r="E181" s="16">
        <v>39280</v>
      </c>
      <c r="F181" s="16"/>
      <c r="I181" s="16"/>
    </row>
    <row r="182" spans="1:9">
      <c r="A182" t="s">
        <v>14</v>
      </c>
      <c r="B182" t="str">
        <f t="shared" si="2"/>
        <v>GANADERO</v>
      </c>
      <c r="C182" t="s">
        <v>192</v>
      </c>
      <c r="D182" s="1">
        <v>22732599.88571899</v>
      </c>
      <c r="E182" s="16">
        <v>39280</v>
      </c>
      <c r="F182" s="16"/>
      <c r="I182" s="16"/>
    </row>
    <row r="183" spans="1:9">
      <c r="A183" t="s">
        <v>29</v>
      </c>
      <c r="B183" t="str">
        <f t="shared" si="2"/>
        <v>GRIVAL</v>
      </c>
      <c r="C183" t="s">
        <v>186</v>
      </c>
      <c r="D183" s="1">
        <v>17730076.474592716</v>
      </c>
      <c r="E183" s="16">
        <v>39279</v>
      </c>
      <c r="F183" s="16"/>
      <c r="I183" s="16"/>
    </row>
    <row r="184" spans="1:9">
      <c r="A184" t="s">
        <v>29</v>
      </c>
      <c r="B184" t="str">
        <f t="shared" si="2"/>
        <v>GRIVAL</v>
      </c>
      <c r="C184" t="s">
        <v>186</v>
      </c>
      <c r="D184" s="1">
        <v>17194924.344945896</v>
      </c>
      <c r="E184" s="16">
        <v>39279</v>
      </c>
      <c r="F184" s="16"/>
      <c r="I184" s="16"/>
    </row>
    <row r="185" spans="1:9">
      <c r="A185" t="s">
        <v>16</v>
      </c>
      <c r="B185" t="str">
        <f t="shared" si="2"/>
        <v>FINDETER</v>
      </c>
      <c r="C185" t="s">
        <v>188</v>
      </c>
      <c r="D185" s="1">
        <v>10818092.22201073</v>
      </c>
      <c r="E185" s="16">
        <v>39278</v>
      </c>
      <c r="F185" s="16"/>
      <c r="I185" s="16"/>
    </row>
    <row r="186" spans="1:9">
      <c r="A186" t="s">
        <v>32</v>
      </c>
      <c r="B186" t="str">
        <f t="shared" si="2"/>
        <v>POLITECNICO GRANCOLOMBIANO IU</v>
      </c>
      <c r="C186" t="s">
        <v>193</v>
      </c>
      <c r="D186" s="1">
        <v>1162994.2213400817</v>
      </c>
      <c r="E186" s="16">
        <v>39278</v>
      </c>
      <c r="F186" s="16"/>
      <c r="I186" s="16"/>
    </row>
    <row r="187" spans="1:9">
      <c r="A187" t="s">
        <v>15</v>
      </c>
      <c r="B187" t="str">
        <f t="shared" si="2"/>
        <v>COLOMBIA</v>
      </c>
      <c r="C187" t="s">
        <v>188</v>
      </c>
      <c r="D187" s="1">
        <v>805198.15989351971</v>
      </c>
      <c r="E187" s="16">
        <v>39277</v>
      </c>
      <c r="F187" s="16"/>
      <c r="I187" s="16"/>
    </row>
    <row r="188" spans="1:9">
      <c r="A188" t="s">
        <v>33</v>
      </c>
      <c r="B188" t="str">
        <f t="shared" si="2"/>
        <v>COLPATRIA</v>
      </c>
      <c r="C188" t="s">
        <v>189</v>
      </c>
      <c r="D188" s="1">
        <v>13016891.799078746</v>
      </c>
      <c r="E188" s="16">
        <v>39277</v>
      </c>
      <c r="F188" s="16"/>
      <c r="I188" s="16"/>
    </row>
    <row r="189" spans="1:9">
      <c r="A189" t="s">
        <v>15</v>
      </c>
      <c r="B189" t="str">
        <f t="shared" si="2"/>
        <v>COLOMBIA</v>
      </c>
      <c r="C189" t="s">
        <v>191</v>
      </c>
      <c r="D189" s="1">
        <v>12301342.146041801</v>
      </c>
      <c r="E189" s="16">
        <v>39276</v>
      </c>
      <c r="F189" s="16"/>
      <c r="I189" s="16"/>
    </row>
    <row r="190" spans="1:9">
      <c r="A190" t="s">
        <v>31</v>
      </c>
      <c r="B190" t="str">
        <f t="shared" si="2"/>
        <v>COMPUCLUB</v>
      </c>
      <c r="C190" t="s">
        <v>192</v>
      </c>
      <c r="D190" s="1">
        <v>25072570.174083296</v>
      </c>
      <c r="E190" s="16">
        <v>39276</v>
      </c>
      <c r="F190" s="16"/>
      <c r="I190" s="16"/>
    </row>
    <row r="191" spans="1:9">
      <c r="A191" t="s">
        <v>28</v>
      </c>
      <c r="B191" t="str">
        <f t="shared" si="2"/>
        <v>PELDAR</v>
      </c>
      <c r="C191" t="s">
        <v>189</v>
      </c>
      <c r="D191" s="1">
        <v>8515638.6444226466</v>
      </c>
      <c r="E191" s="16">
        <v>39270</v>
      </c>
      <c r="F191" s="16"/>
      <c r="I191" s="16"/>
    </row>
    <row r="192" spans="1:9">
      <c r="A192" t="s">
        <v>29</v>
      </c>
      <c r="B192" t="str">
        <f t="shared" si="2"/>
        <v>GRIVAL</v>
      </c>
      <c r="C192" t="s">
        <v>191</v>
      </c>
      <c r="D192" s="1">
        <v>19796483.48428442</v>
      </c>
      <c r="E192" s="16">
        <v>39269</v>
      </c>
      <c r="F192" s="16"/>
      <c r="I192" s="16"/>
    </row>
    <row r="193" spans="1:9">
      <c r="A193" t="s">
        <v>9</v>
      </c>
      <c r="B193" t="str">
        <f t="shared" si="2"/>
        <v>COLPATRIA</v>
      </c>
      <c r="C193" t="s">
        <v>188</v>
      </c>
      <c r="D193" s="1">
        <v>11843343.255587934</v>
      </c>
      <c r="E193" s="16">
        <v>39268</v>
      </c>
      <c r="F193" s="16"/>
      <c r="I193" s="16"/>
    </row>
    <row r="194" spans="1:9">
      <c r="A194" t="s">
        <v>15</v>
      </c>
      <c r="B194" t="str">
        <f t="shared" ref="B194:B257" si="3">VLOOKUP(A194,clientes,2,FALSE)</f>
        <v>COLOMBIA</v>
      </c>
      <c r="C194" t="s">
        <v>193</v>
      </c>
      <c r="D194" s="1">
        <v>13335627.715222733</v>
      </c>
      <c r="E194" s="16">
        <v>39268</v>
      </c>
      <c r="F194" s="16"/>
      <c r="I194" s="16"/>
    </row>
    <row r="195" spans="1:9">
      <c r="A195" t="s">
        <v>27</v>
      </c>
      <c r="B195" t="str">
        <f t="shared" si="3"/>
        <v>GRAJALES</v>
      </c>
      <c r="C195" t="s">
        <v>188</v>
      </c>
      <c r="D195" s="1">
        <v>10711113.416907975</v>
      </c>
      <c r="E195" s="16">
        <v>39268</v>
      </c>
      <c r="F195" s="16"/>
      <c r="I195" s="16"/>
    </row>
    <row r="196" spans="1:9">
      <c r="A196" t="s">
        <v>14</v>
      </c>
      <c r="B196" t="str">
        <f t="shared" si="3"/>
        <v>GANADERO</v>
      </c>
      <c r="C196" t="s">
        <v>186</v>
      </c>
      <c r="D196" s="1">
        <v>11359864.350464711</v>
      </c>
      <c r="E196" s="16">
        <v>39267</v>
      </c>
      <c r="F196" s="16"/>
      <c r="I196" s="16"/>
    </row>
    <row r="197" spans="1:9">
      <c r="A197" t="s">
        <v>15</v>
      </c>
      <c r="B197" t="str">
        <f t="shared" si="3"/>
        <v>COLOMBIA</v>
      </c>
      <c r="C197" t="s">
        <v>191</v>
      </c>
      <c r="D197" s="1">
        <v>10155648.569433555</v>
      </c>
      <c r="E197" s="16">
        <v>39267</v>
      </c>
      <c r="F197" s="16"/>
      <c r="I197" s="16"/>
    </row>
    <row r="198" spans="1:9">
      <c r="A198" t="s">
        <v>29</v>
      </c>
      <c r="B198" t="str">
        <f t="shared" si="3"/>
        <v>GRIVAL</v>
      </c>
      <c r="C198" t="s">
        <v>187</v>
      </c>
      <c r="D198" s="1">
        <v>13606729.849775199</v>
      </c>
      <c r="E198" s="16">
        <v>39267</v>
      </c>
      <c r="F198" s="16"/>
      <c r="I198" s="16"/>
    </row>
    <row r="199" spans="1:9">
      <c r="A199" t="s">
        <v>32</v>
      </c>
      <c r="B199" t="str">
        <f t="shared" si="3"/>
        <v>POLITECNICO GRANCOLOMBIANO IU</v>
      </c>
      <c r="C199" t="s">
        <v>193</v>
      </c>
      <c r="D199" s="1">
        <v>3305045.9238221063</v>
      </c>
      <c r="E199" s="16">
        <v>39267</v>
      </c>
      <c r="F199" s="16"/>
      <c r="I199" s="16"/>
    </row>
    <row r="200" spans="1:9">
      <c r="A200" t="s">
        <v>32</v>
      </c>
      <c r="B200" t="str">
        <f t="shared" si="3"/>
        <v>POLITECNICO GRANCOLOMBIANO IU</v>
      </c>
      <c r="C200" t="s">
        <v>190</v>
      </c>
      <c r="D200" s="1">
        <v>7511585.1949659958</v>
      </c>
      <c r="E200" s="16">
        <v>39267</v>
      </c>
      <c r="F200" s="16"/>
      <c r="I200" s="16"/>
    </row>
    <row r="201" spans="1:9">
      <c r="A201" t="s">
        <v>41</v>
      </c>
      <c r="B201" t="str">
        <f t="shared" si="3"/>
        <v>LA GRAN VIA</v>
      </c>
      <c r="C201" t="s">
        <v>187</v>
      </c>
      <c r="D201" s="1">
        <v>17417709.694266506</v>
      </c>
      <c r="E201" s="16">
        <v>39266</v>
      </c>
      <c r="F201" s="16"/>
      <c r="I201" s="16"/>
    </row>
    <row r="202" spans="1:9">
      <c r="A202" t="s">
        <v>41</v>
      </c>
      <c r="B202" t="str">
        <f t="shared" si="3"/>
        <v>LA GRAN VIA</v>
      </c>
      <c r="C202" t="s">
        <v>186</v>
      </c>
      <c r="D202" s="1">
        <v>5893072.2607032601</v>
      </c>
      <c r="E202" s="16">
        <v>39264</v>
      </c>
      <c r="F202" s="16"/>
      <c r="I202" s="16"/>
    </row>
    <row r="203" spans="1:9">
      <c r="A203" t="s">
        <v>27</v>
      </c>
      <c r="B203" t="str">
        <f t="shared" si="3"/>
        <v>GRAJALES</v>
      </c>
      <c r="C203" t="s">
        <v>191</v>
      </c>
      <c r="D203" s="1">
        <v>1225401.0925585211</v>
      </c>
      <c r="E203" s="16">
        <v>39260</v>
      </c>
      <c r="F203" s="16"/>
      <c r="I203" s="16"/>
    </row>
    <row r="204" spans="1:9">
      <c r="A204" t="s">
        <v>14</v>
      </c>
      <c r="B204" t="str">
        <f t="shared" si="3"/>
        <v>GANADERO</v>
      </c>
      <c r="C204" t="s">
        <v>191</v>
      </c>
      <c r="D204" s="1">
        <v>602313.94944326731</v>
      </c>
      <c r="E204" s="16">
        <v>39258</v>
      </c>
      <c r="F204" s="16"/>
      <c r="I204" s="16"/>
    </row>
    <row r="205" spans="1:9">
      <c r="A205" t="s">
        <v>30</v>
      </c>
      <c r="B205" t="str">
        <f t="shared" si="3"/>
        <v>LA CORONA</v>
      </c>
      <c r="C205" t="s">
        <v>187</v>
      </c>
      <c r="D205" s="1">
        <v>19939072.046744287</v>
      </c>
      <c r="E205" s="16">
        <v>39258</v>
      </c>
      <c r="F205" s="16"/>
      <c r="I205" s="16"/>
    </row>
    <row r="206" spans="1:9">
      <c r="A206" t="s">
        <v>41</v>
      </c>
      <c r="B206" t="str">
        <f t="shared" si="3"/>
        <v>LA GRAN VIA</v>
      </c>
      <c r="C206" t="s">
        <v>189</v>
      </c>
      <c r="D206" s="1">
        <v>21819379.34535151</v>
      </c>
      <c r="E206" s="16">
        <v>39258</v>
      </c>
      <c r="F206" s="16"/>
      <c r="I206" s="16"/>
    </row>
    <row r="207" spans="1:9">
      <c r="A207" t="s">
        <v>14</v>
      </c>
      <c r="B207" t="str">
        <f t="shared" si="3"/>
        <v>GANADERO</v>
      </c>
      <c r="C207" t="s">
        <v>193</v>
      </c>
      <c r="D207" s="1">
        <v>13316301.756288657</v>
      </c>
      <c r="E207" s="16">
        <v>39257</v>
      </c>
      <c r="F207" s="16"/>
      <c r="I207" s="16"/>
    </row>
    <row r="208" spans="1:9">
      <c r="A208" t="s">
        <v>14</v>
      </c>
      <c r="B208" t="str">
        <f t="shared" si="3"/>
        <v>GANADERO</v>
      </c>
      <c r="C208" t="s">
        <v>186</v>
      </c>
      <c r="D208" s="1">
        <v>199412.99390354432</v>
      </c>
      <c r="E208" s="16">
        <v>39256</v>
      </c>
      <c r="F208" s="16"/>
      <c r="I208" s="16"/>
    </row>
    <row r="209" spans="1:9">
      <c r="A209" t="s">
        <v>30</v>
      </c>
      <c r="B209" t="str">
        <f t="shared" si="3"/>
        <v>LA CORONA</v>
      </c>
      <c r="C209" t="s">
        <v>191</v>
      </c>
      <c r="D209" s="1">
        <v>19320193.887586042</v>
      </c>
      <c r="E209" s="16">
        <v>39256</v>
      </c>
      <c r="F209" s="16"/>
      <c r="I209" s="16"/>
    </row>
    <row r="210" spans="1:9">
      <c r="A210" t="s">
        <v>31</v>
      </c>
      <c r="B210" t="str">
        <f t="shared" si="3"/>
        <v>COMPUCLUB</v>
      </c>
      <c r="C210" t="s">
        <v>193</v>
      </c>
      <c r="D210" s="1">
        <v>22664146.371518314</v>
      </c>
      <c r="E210" s="16">
        <v>39255</v>
      </c>
      <c r="F210" s="16"/>
      <c r="I210" s="16"/>
    </row>
    <row r="211" spans="1:9">
      <c r="A211" t="s">
        <v>14</v>
      </c>
      <c r="B211" t="str">
        <f t="shared" si="3"/>
        <v>GANADERO</v>
      </c>
      <c r="C211" t="s">
        <v>190</v>
      </c>
      <c r="D211" s="1">
        <v>24586180.487225454</v>
      </c>
      <c r="E211" s="16">
        <v>39250</v>
      </c>
      <c r="F211" s="16"/>
      <c r="I211" s="16"/>
    </row>
    <row r="212" spans="1:9">
      <c r="A212" t="s">
        <v>26</v>
      </c>
      <c r="B212" t="str">
        <f t="shared" si="3"/>
        <v>LA UNION</v>
      </c>
      <c r="C212" t="s">
        <v>192</v>
      </c>
      <c r="D212" s="1">
        <v>5968691.6732407324</v>
      </c>
      <c r="E212" s="16">
        <v>39248</v>
      </c>
      <c r="F212" s="16"/>
      <c r="I212" s="16"/>
    </row>
    <row r="213" spans="1:9">
      <c r="A213" t="s">
        <v>33</v>
      </c>
      <c r="B213" t="str">
        <f t="shared" si="3"/>
        <v>COLPATRIA</v>
      </c>
      <c r="C213" t="s">
        <v>192</v>
      </c>
      <c r="D213" s="1">
        <v>6136718.1351275742</v>
      </c>
      <c r="E213" s="16">
        <v>39248</v>
      </c>
      <c r="F213" s="16"/>
      <c r="I213" s="16"/>
    </row>
    <row r="214" spans="1:9">
      <c r="A214" t="s">
        <v>26</v>
      </c>
      <c r="B214" t="str">
        <f t="shared" si="3"/>
        <v>LA UNION</v>
      </c>
      <c r="C214" t="s">
        <v>189</v>
      </c>
      <c r="D214" s="1">
        <v>17252602.489875481</v>
      </c>
      <c r="E214" s="16">
        <v>39247</v>
      </c>
      <c r="F214" s="16"/>
      <c r="I214" s="16"/>
    </row>
    <row r="215" spans="1:9">
      <c r="A215" t="s">
        <v>32</v>
      </c>
      <c r="B215" t="str">
        <f t="shared" si="3"/>
        <v>POLITECNICO GRANCOLOMBIANO IU</v>
      </c>
      <c r="C215" t="s">
        <v>190</v>
      </c>
      <c r="D215" s="1">
        <v>21970544.299234703</v>
      </c>
      <c r="E215" s="16">
        <v>39240</v>
      </c>
      <c r="F215" s="16"/>
      <c r="I215" s="16"/>
    </row>
    <row r="216" spans="1:9">
      <c r="A216" t="s">
        <v>14</v>
      </c>
      <c r="B216" t="str">
        <f t="shared" si="3"/>
        <v>GANADERO</v>
      </c>
      <c r="C216" t="s">
        <v>188</v>
      </c>
      <c r="D216" s="1">
        <v>3641770.2277210308</v>
      </c>
      <c r="E216" s="16">
        <v>39240</v>
      </c>
      <c r="F216" s="16"/>
      <c r="I216" s="16"/>
    </row>
    <row r="217" spans="1:9">
      <c r="A217" t="s">
        <v>29</v>
      </c>
      <c r="B217" t="str">
        <f t="shared" si="3"/>
        <v>GRIVAL</v>
      </c>
      <c r="C217" t="s">
        <v>193</v>
      </c>
      <c r="D217" s="1">
        <v>1297047.0818451459</v>
      </c>
      <c r="E217" s="16">
        <v>39239</v>
      </c>
      <c r="F217" s="16"/>
      <c r="I217" s="16"/>
    </row>
    <row r="218" spans="1:9">
      <c r="A218" t="s">
        <v>15</v>
      </c>
      <c r="B218" t="str">
        <f t="shared" si="3"/>
        <v>COLOMBIA</v>
      </c>
      <c r="C218" t="s">
        <v>186</v>
      </c>
      <c r="D218" s="1">
        <v>21072517.183628328</v>
      </c>
      <c r="E218" s="16">
        <v>39239</v>
      </c>
      <c r="F218" s="16"/>
      <c r="I218" s="16"/>
    </row>
    <row r="219" spans="1:9">
      <c r="A219" t="s">
        <v>16</v>
      </c>
      <c r="B219" t="str">
        <f t="shared" si="3"/>
        <v>FINDETER</v>
      </c>
      <c r="C219" t="s">
        <v>192</v>
      </c>
      <c r="D219" s="1">
        <v>24479865.765614234</v>
      </c>
      <c r="E219" s="16">
        <v>39238</v>
      </c>
      <c r="F219" s="16"/>
      <c r="I219" s="16"/>
    </row>
    <row r="220" spans="1:9">
      <c r="A220" t="s">
        <v>26</v>
      </c>
      <c r="B220" t="str">
        <f t="shared" si="3"/>
        <v>LA UNION</v>
      </c>
      <c r="C220" t="s">
        <v>189</v>
      </c>
      <c r="D220" s="1">
        <v>1248727.8174230021</v>
      </c>
      <c r="E220" s="16">
        <v>39238</v>
      </c>
      <c r="F220" s="16"/>
      <c r="I220" s="16"/>
    </row>
    <row r="221" spans="1:9">
      <c r="A221" t="s">
        <v>33</v>
      </c>
      <c r="B221" t="str">
        <f t="shared" si="3"/>
        <v>COLPATRIA</v>
      </c>
      <c r="C221" t="s">
        <v>193</v>
      </c>
      <c r="D221" s="1">
        <v>9178466.3386152629</v>
      </c>
      <c r="E221" s="16">
        <v>39237</v>
      </c>
      <c r="F221" s="16"/>
      <c r="I221" s="16"/>
    </row>
    <row r="222" spans="1:9">
      <c r="A222" t="s">
        <v>16</v>
      </c>
      <c r="B222" t="str">
        <f t="shared" si="3"/>
        <v>FINDETER</v>
      </c>
      <c r="C222" t="s">
        <v>193</v>
      </c>
      <c r="D222" s="1">
        <v>21613676.941444244</v>
      </c>
      <c r="E222" s="16">
        <v>39236</v>
      </c>
      <c r="F222" s="16"/>
      <c r="I222" s="16"/>
    </row>
    <row r="223" spans="1:9">
      <c r="A223" t="s">
        <v>26</v>
      </c>
      <c r="B223" t="str">
        <f t="shared" si="3"/>
        <v>LA UNION</v>
      </c>
      <c r="C223" t="s">
        <v>191</v>
      </c>
      <c r="D223" s="1">
        <v>17138658.785015985</v>
      </c>
      <c r="E223" s="16">
        <v>39235</v>
      </c>
      <c r="F223" s="16"/>
      <c r="I223" s="16"/>
    </row>
    <row r="224" spans="1:9">
      <c r="A224" t="s">
        <v>15</v>
      </c>
      <c r="B224" t="str">
        <f t="shared" si="3"/>
        <v>COLOMBIA</v>
      </c>
      <c r="C224" t="s">
        <v>190</v>
      </c>
      <c r="D224" s="1">
        <v>17628614.273397181</v>
      </c>
      <c r="E224" s="16">
        <v>39234</v>
      </c>
      <c r="F224" s="16"/>
      <c r="I224" s="16"/>
    </row>
    <row r="225" spans="1:9">
      <c r="A225" t="s">
        <v>28</v>
      </c>
      <c r="B225" t="str">
        <f t="shared" si="3"/>
        <v>PELDAR</v>
      </c>
      <c r="C225" t="s">
        <v>187</v>
      </c>
      <c r="D225" s="1">
        <v>24292904.31536803</v>
      </c>
      <c r="E225" s="16">
        <v>39234</v>
      </c>
      <c r="F225" s="16"/>
      <c r="I225" s="16"/>
    </row>
    <row r="226" spans="1:9">
      <c r="A226" t="s">
        <v>15</v>
      </c>
      <c r="B226" t="str">
        <f t="shared" si="3"/>
        <v>COLOMBIA</v>
      </c>
      <c r="C226" t="s">
        <v>193</v>
      </c>
      <c r="D226" s="1">
        <v>17518674.789911184</v>
      </c>
      <c r="E226" s="16">
        <v>39233</v>
      </c>
      <c r="F226" s="16"/>
      <c r="I226" s="16"/>
    </row>
    <row r="227" spans="1:9">
      <c r="A227" t="s">
        <v>16</v>
      </c>
      <c r="B227" t="str">
        <f t="shared" si="3"/>
        <v>FINDETER</v>
      </c>
      <c r="C227" t="s">
        <v>193</v>
      </c>
      <c r="D227" s="1">
        <v>3814720.9256698308</v>
      </c>
      <c r="E227" s="16">
        <v>39228</v>
      </c>
      <c r="F227" s="16"/>
      <c r="I227" s="16"/>
    </row>
    <row r="228" spans="1:9">
      <c r="A228" t="s">
        <v>31</v>
      </c>
      <c r="B228" t="str">
        <f t="shared" si="3"/>
        <v>COMPUCLUB</v>
      </c>
      <c r="C228" t="s">
        <v>186</v>
      </c>
      <c r="D228" s="1">
        <v>7391547.6285871249</v>
      </c>
      <c r="E228" s="16">
        <v>39225</v>
      </c>
      <c r="F228" s="16"/>
      <c r="I228" s="16"/>
    </row>
    <row r="229" spans="1:9">
      <c r="A229" t="s">
        <v>26</v>
      </c>
      <c r="B229" t="str">
        <f t="shared" si="3"/>
        <v>LA UNION</v>
      </c>
      <c r="C229" t="s">
        <v>187</v>
      </c>
      <c r="D229" s="1">
        <v>18342022.394868877</v>
      </c>
      <c r="E229" s="16">
        <v>39217</v>
      </c>
      <c r="F229" s="16"/>
      <c r="I229" s="16"/>
    </row>
    <row r="230" spans="1:9">
      <c r="A230" t="s">
        <v>15</v>
      </c>
      <c r="B230" t="str">
        <f t="shared" si="3"/>
        <v>COLOMBIA</v>
      </c>
      <c r="C230" t="s">
        <v>188</v>
      </c>
      <c r="D230" s="1">
        <v>93226.541109237194</v>
      </c>
      <c r="E230" s="16">
        <v>39206</v>
      </c>
      <c r="F230" s="16"/>
      <c r="I230" s="16"/>
    </row>
    <row r="231" spans="1:9">
      <c r="A231" t="s">
        <v>32</v>
      </c>
      <c r="B231" t="str">
        <f t="shared" si="3"/>
        <v>POLITECNICO GRANCOLOMBIANO IU</v>
      </c>
      <c r="C231" t="s">
        <v>186</v>
      </c>
      <c r="D231" s="1">
        <v>19199387.810411211</v>
      </c>
      <c r="E231" s="16">
        <v>39206</v>
      </c>
      <c r="F231" s="16"/>
      <c r="I231" s="16"/>
    </row>
    <row r="232" spans="1:9">
      <c r="A232" t="s">
        <v>32</v>
      </c>
      <c r="B232" t="str">
        <f t="shared" si="3"/>
        <v>POLITECNICO GRANCOLOMBIANO IU</v>
      </c>
      <c r="C232" t="s">
        <v>186</v>
      </c>
      <c r="D232" s="1">
        <v>18082195.308553461</v>
      </c>
      <c r="E232" s="16">
        <v>39203</v>
      </c>
      <c r="F232" s="16"/>
      <c r="I232" s="16"/>
    </row>
    <row r="233" spans="1:9">
      <c r="A233" t="s">
        <v>16</v>
      </c>
      <c r="B233" t="str">
        <f t="shared" si="3"/>
        <v>FINDETER</v>
      </c>
      <c r="C233" t="s">
        <v>189</v>
      </c>
      <c r="D233" s="1">
        <v>9170148.903725354</v>
      </c>
      <c r="E233" s="16">
        <v>39202</v>
      </c>
    </row>
    <row r="234" spans="1:9">
      <c r="A234" t="s">
        <v>31</v>
      </c>
      <c r="B234" t="str">
        <f t="shared" si="3"/>
        <v>COMPUCLUB</v>
      </c>
      <c r="C234" t="s">
        <v>186</v>
      </c>
      <c r="D234" s="1">
        <v>21991390.596298028</v>
      </c>
      <c r="E234" s="16">
        <v>39202</v>
      </c>
    </row>
    <row r="235" spans="1:9">
      <c r="A235" t="s">
        <v>33</v>
      </c>
      <c r="B235" t="str">
        <f t="shared" si="3"/>
        <v>COLPATRIA</v>
      </c>
      <c r="C235" t="s">
        <v>190</v>
      </c>
      <c r="D235" s="1">
        <v>25333855.80456071</v>
      </c>
      <c r="E235" s="16">
        <v>39202</v>
      </c>
    </row>
    <row r="236" spans="1:9">
      <c r="A236" t="s">
        <v>14</v>
      </c>
      <c r="B236" t="str">
        <f t="shared" si="3"/>
        <v>GANADERO</v>
      </c>
      <c r="C236" t="s">
        <v>190</v>
      </c>
      <c r="D236" s="1">
        <v>21620576.613347027</v>
      </c>
      <c r="E236" s="16">
        <v>39196</v>
      </c>
    </row>
    <row r="237" spans="1:9">
      <c r="A237" t="s">
        <v>15</v>
      </c>
      <c r="B237" t="str">
        <f t="shared" si="3"/>
        <v>COLOMBIA</v>
      </c>
      <c r="C237" t="s">
        <v>189</v>
      </c>
      <c r="D237" s="1">
        <v>21420034.109517038</v>
      </c>
      <c r="E237" s="16">
        <v>39195</v>
      </c>
    </row>
    <row r="238" spans="1:9">
      <c r="A238" t="s">
        <v>28</v>
      </c>
      <c r="B238" t="str">
        <f t="shared" si="3"/>
        <v>PELDAR</v>
      </c>
      <c r="C238" t="s">
        <v>193</v>
      </c>
      <c r="D238" s="1">
        <v>19697976.080422636</v>
      </c>
      <c r="E238" s="16">
        <v>39195</v>
      </c>
    </row>
    <row r="239" spans="1:9">
      <c r="A239" t="s">
        <v>15</v>
      </c>
      <c r="B239" t="str">
        <f t="shared" si="3"/>
        <v>COLOMBIA</v>
      </c>
      <c r="C239" t="s">
        <v>192</v>
      </c>
      <c r="D239" s="1">
        <v>23319681.753896803</v>
      </c>
      <c r="E239" s="16">
        <v>39195</v>
      </c>
    </row>
    <row r="240" spans="1:9">
      <c r="A240" t="s">
        <v>26</v>
      </c>
      <c r="B240" t="str">
        <f t="shared" si="3"/>
        <v>LA UNION</v>
      </c>
      <c r="C240" t="s">
        <v>189</v>
      </c>
      <c r="D240" s="1">
        <v>4658036.8033338143</v>
      </c>
      <c r="E240" s="16">
        <v>39193</v>
      </c>
    </row>
    <row r="241" spans="1:5">
      <c r="A241" t="s">
        <v>31</v>
      </c>
      <c r="B241" t="str">
        <f t="shared" si="3"/>
        <v>COMPUCLUB</v>
      </c>
      <c r="C241" t="s">
        <v>189</v>
      </c>
      <c r="D241" s="1">
        <v>11794286.609714806</v>
      </c>
      <c r="E241" s="16">
        <v>39186</v>
      </c>
    </row>
    <row r="242" spans="1:5">
      <c r="A242" t="s">
        <v>32</v>
      </c>
      <c r="B242" t="str">
        <f t="shared" si="3"/>
        <v>POLITECNICO GRANCOLOMBIANO IU</v>
      </c>
      <c r="C242" t="s">
        <v>191</v>
      </c>
      <c r="D242" s="1">
        <v>6277778.7678660052</v>
      </c>
      <c r="E242" s="16">
        <v>39186</v>
      </c>
    </row>
    <row r="243" spans="1:5">
      <c r="A243" t="s">
        <v>34</v>
      </c>
      <c r="B243" t="str">
        <f t="shared" si="3"/>
        <v>COLPATRIA</v>
      </c>
      <c r="C243" t="s">
        <v>191</v>
      </c>
      <c r="D243" s="1">
        <v>13870219.389748311</v>
      </c>
      <c r="E243" s="16">
        <v>39179</v>
      </c>
    </row>
    <row r="244" spans="1:5">
      <c r="A244" t="s">
        <v>9</v>
      </c>
      <c r="B244" t="str">
        <f t="shared" si="3"/>
        <v>COLPATRIA</v>
      </c>
      <c r="C244" t="s">
        <v>191</v>
      </c>
      <c r="D244" s="1">
        <v>4306052.4363417421</v>
      </c>
      <c r="E244" s="16">
        <v>39179</v>
      </c>
    </row>
    <row r="245" spans="1:5">
      <c r="A245" t="s">
        <v>16</v>
      </c>
      <c r="B245" t="str">
        <f t="shared" si="3"/>
        <v>FINDETER</v>
      </c>
      <c r="C245" t="s">
        <v>191</v>
      </c>
      <c r="D245" s="1">
        <v>20293923.520129338</v>
      </c>
      <c r="E245" s="16">
        <v>39176</v>
      </c>
    </row>
    <row r="246" spans="1:5">
      <c r="A246" t="s">
        <v>33</v>
      </c>
      <c r="B246" t="str">
        <f t="shared" si="3"/>
        <v>COLPATRIA</v>
      </c>
      <c r="C246" t="s">
        <v>186</v>
      </c>
      <c r="D246" s="1">
        <v>17771210.484092377</v>
      </c>
      <c r="E246" s="16">
        <v>39175</v>
      </c>
    </row>
    <row r="247" spans="1:5">
      <c r="A247" t="s">
        <v>16</v>
      </c>
      <c r="B247" t="str">
        <f t="shared" si="3"/>
        <v>FINDETER</v>
      </c>
      <c r="C247" t="s">
        <v>190</v>
      </c>
      <c r="D247" s="1">
        <v>13358629.647709789</v>
      </c>
      <c r="E247" s="16">
        <v>39174</v>
      </c>
    </row>
    <row r="248" spans="1:5">
      <c r="A248" t="s">
        <v>31</v>
      </c>
      <c r="B248" t="str">
        <f t="shared" si="3"/>
        <v>COMPUCLUB</v>
      </c>
      <c r="C248" t="s">
        <v>188</v>
      </c>
      <c r="D248" s="1">
        <v>9302347.7028402556</v>
      </c>
      <c r="E248" s="16">
        <v>39174</v>
      </c>
    </row>
    <row r="249" spans="1:5">
      <c r="A249" t="s">
        <v>16</v>
      </c>
      <c r="B249" t="str">
        <f t="shared" si="3"/>
        <v>FINDETER</v>
      </c>
      <c r="C249" t="s">
        <v>189</v>
      </c>
      <c r="D249" s="1">
        <v>14646264.971609266</v>
      </c>
      <c r="E249" s="16">
        <v>39173</v>
      </c>
    </row>
    <row r="250" spans="1:5">
      <c r="A250" t="s">
        <v>30</v>
      </c>
      <c r="B250" t="str">
        <f t="shared" si="3"/>
        <v>LA CORONA</v>
      </c>
      <c r="C250" t="s">
        <v>193</v>
      </c>
      <c r="D250" s="1">
        <v>18198263.362575866</v>
      </c>
      <c r="E250" s="16">
        <v>39173</v>
      </c>
    </row>
    <row r="251" spans="1:5">
      <c r="A251" t="s">
        <v>32</v>
      </c>
      <c r="B251" t="str">
        <f t="shared" si="3"/>
        <v>POLITECNICO GRANCOLOMBIANO IU</v>
      </c>
      <c r="C251" t="s">
        <v>187</v>
      </c>
      <c r="D251" s="1">
        <v>23145418.636297639</v>
      </c>
      <c r="E251" s="16">
        <v>39172</v>
      </c>
    </row>
    <row r="252" spans="1:5">
      <c r="A252" t="s">
        <v>15</v>
      </c>
      <c r="B252" t="str">
        <f t="shared" si="3"/>
        <v>COLOMBIA</v>
      </c>
      <c r="C252" t="s">
        <v>188</v>
      </c>
      <c r="D252" s="1">
        <v>14477488.403592132</v>
      </c>
      <c r="E252" s="16">
        <v>39167</v>
      </c>
    </row>
    <row r="253" spans="1:5">
      <c r="A253" t="s">
        <v>15</v>
      </c>
      <c r="B253" t="str">
        <f t="shared" si="3"/>
        <v>COLOMBIA</v>
      </c>
      <c r="C253" t="s">
        <v>188</v>
      </c>
      <c r="D253" s="1">
        <v>14477488.403592132</v>
      </c>
      <c r="E253" s="16">
        <v>39167</v>
      </c>
    </row>
    <row r="254" spans="1:5">
      <c r="A254" t="s">
        <v>15</v>
      </c>
      <c r="B254" t="str">
        <f t="shared" si="3"/>
        <v>COLOMBIA</v>
      </c>
      <c r="C254" t="s">
        <v>190</v>
      </c>
      <c r="D254" s="1">
        <v>6006344.7400236204</v>
      </c>
      <c r="E254" s="16">
        <v>39166</v>
      </c>
    </row>
    <row r="255" spans="1:5">
      <c r="A255" t="s">
        <v>16</v>
      </c>
      <c r="B255" t="str">
        <f t="shared" si="3"/>
        <v>FINDETER</v>
      </c>
      <c r="C255" t="s">
        <v>193</v>
      </c>
      <c r="D255" s="1">
        <v>4715632.7464825679</v>
      </c>
      <c r="E255" s="16">
        <v>39166</v>
      </c>
    </row>
    <row r="256" spans="1:5">
      <c r="A256" t="s">
        <v>30</v>
      </c>
      <c r="B256" t="str">
        <f t="shared" si="3"/>
        <v>LA CORONA</v>
      </c>
      <c r="C256" t="s">
        <v>188</v>
      </c>
      <c r="D256" s="1">
        <v>21533007.269421116</v>
      </c>
      <c r="E256" s="16">
        <v>39166</v>
      </c>
    </row>
    <row r="257" spans="1:5">
      <c r="A257" t="s">
        <v>15</v>
      </c>
      <c r="B257" t="str">
        <f t="shared" si="3"/>
        <v>COLOMBIA</v>
      </c>
      <c r="C257" t="s">
        <v>190</v>
      </c>
      <c r="D257" s="1">
        <v>6006344.7400236204</v>
      </c>
      <c r="E257" s="16">
        <v>39166</v>
      </c>
    </row>
    <row r="258" spans="1:5">
      <c r="A258" t="s">
        <v>16</v>
      </c>
      <c r="B258" t="str">
        <f t="shared" ref="B258:B321" si="4">VLOOKUP(A258,clientes,2,FALSE)</f>
        <v>FINDETER</v>
      </c>
      <c r="C258" t="s">
        <v>193</v>
      </c>
      <c r="D258" s="1">
        <v>4715632.7464825679</v>
      </c>
      <c r="E258" s="16">
        <v>39166</v>
      </c>
    </row>
    <row r="259" spans="1:5">
      <c r="A259" t="s">
        <v>30</v>
      </c>
      <c r="B259" t="str">
        <f t="shared" si="4"/>
        <v>LA CORONA</v>
      </c>
      <c r="C259" t="s">
        <v>188</v>
      </c>
      <c r="D259" s="1">
        <v>21533007.269421116</v>
      </c>
      <c r="E259" s="16">
        <v>39166</v>
      </c>
    </row>
    <row r="260" spans="1:5">
      <c r="A260" t="s">
        <v>16</v>
      </c>
      <c r="B260" t="str">
        <f t="shared" si="4"/>
        <v>FINDETER</v>
      </c>
      <c r="C260" t="s">
        <v>191</v>
      </c>
      <c r="D260" s="1">
        <v>8204999.3475629706</v>
      </c>
      <c r="E260" s="16">
        <v>39164</v>
      </c>
    </row>
    <row r="261" spans="1:5">
      <c r="A261" t="s">
        <v>16</v>
      </c>
      <c r="B261" t="str">
        <f t="shared" si="4"/>
        <v>FINDETER</v>
      </c>
      <c r="C261" t="s">
        <v>191</v>
      </c>
      <c r="D261" s="1">
        <v>8204999.3475629706</v>
      </c>
      <c r="E261" s="16">
        <v>39164</v>
      </c>
    </row>
    <row r="262" spans="1:5">
      <c r="A262" t="s">
        <v>41</v>
      </c>
      <c r="B262" t="str">
        <f t="shared" si="4"/>
        <v>LA GRAN VIA</v>
      </c>
      <c r="C262" t="s">
        <v>192</v>
      </c>
      <c r="D262" s="1">
        <v>6784987.4626439791</v>
      </c>
      <c r="E262" s="16">
        <v>39162</v>
      </c>
    </row>
    <row r="263" spans="1:5">
      <c r="A263" t="s">
        <v>41</v>
      </c>
      <c r="B263" t="str">
        <f t="shared" si="4"/>
        <v>LA GRAN VIA</v>
      </c>
      <c r="C263" t="s">
        <v>192</v>
      </c>
      <c r="D263" s="1">
        <v>6784987.4626439791</v>
      </c>
      <c r="E263" s="16">
        <v>39162</v>
      </c>
    </row>
    <row r="264" spans="1:5">
      <c r="A264" t="s">
        <v>15</v>
      </c>
      <c r="B264" t="str">
        <f t="shared" si="4"/>
        <v>COLOMBIA</v>
      </c>
      <c r="C264" t="s">
        <v>191</v>
      </c>
      <c r="D264" s="1">
        <v>24027919.262985006</v>
      </c>
      <c r="E264" s="16">
        <v>39161</v>
      </c>
    </row>
    <row r="265" spans="1:5">
      <c r="A265" t="s">
        <v>32</v>
      </c>
      <c r="B265" t="str">
        <f t="shared" si="4"/>
        <v>POLITECNICO GRANCOLOMBIANO IU</v>
      </c>
      <c r="C265" t="s">
        <v>186</v>
      </c>
      <c r="D265" s="1">
        <v>1441064.6896305843</v>
      </c>
      <c r="E265" s="16">
        <v>39161</v>
      </c>
    </row>
    <row r="266" spans="1:5">
      <c r="A266" t="s">
        <v>15</v>
      </c>
      <c r="B266" t="str">
        <f t="shared" si="4"/>
        <v>COLOMBIA</v>
      </c>
      <c r="C266" t="s">
        <v>191</v>
      </c>
      <c r="D266" s="1">
        <v>24027919.262985006</v>
      </c>
      <c r="E266" s="16">
        <v>39161</v>
      </c>
    </row>
    <row r="267" spans="1:5">
      <c r="A267" t="s">
        <v>32</v>
      </c>
      <c r="B267" t="str">
        <f t="shared" si="4"/>
        <v>POLITECNICO GRANCOLOMBIANO IU</v>
      </c>
      <c r="C267" t="s">
        <v>186</v>
      </c>
      <c r="D267" s="1">
        <v>1441064.6896305843</v>
      </c>
      <c r="E267" s="16">
        <v>39161</v>
      </c>
    </row>
    <row r="268" spans="1:5">
      <c r="A268" t="s">
        <v>15</v>
      </c>
      <c r="B268" t="str">
        <f t="shared" si="4"/>
        <v>COLOMBIA</v>
      </c>
      <c r="C268" t="s">
        <v>191</v>
      </c>
      <c r="D268" s="1">
        <v>6035125.6683916328</v>
      </c>
      <c r="E268" s="16">
        <v>39158</v>
      </c>
    </row>
    <row r="269" spans="1:5">
      <c r="A269" t="s">
        <v>15</v>
      </c>
      <c r="B269" t="str">
        <f t="shared" si="4"/>
        <v>COLOMBIA</v>
      </c>
      <c r="C269" t="s">
        <v>191</v>
      </c>
      <c r="D269" s="1">
        <v>15463424.308353979</v>
      </c>
      <c r="E269" s="16">
        <v>39158</v>
      </c>
    </row>
    <row r="270" spans="1:5">
      <c r="A270" t="s">
        <v>26</v>
      </c>
      <c r="B270" t="str">
        <f t="shared" si="4"/>
        <v>LA UNION</v>
      </c>
      <c r="C270" t="s">
        <v>190</v>
      </c>
      <c r="D270" s="1">
        <v>22770448.724617183</v>
      </c>
      <c r="E270" s="16">
        <v>39158</v>
      </c>
    </row>
    <row r="271" spans="1:5">
      <c r="A271" t="s">
        <v>40</v>
      </c>
      <c r="B271" t="str">
        <f t="shared" si="4"/>
        <v>ÉXITO</v>
      </c>
      <c r="C271" t="s">
        <v>186</v>
      </c>
      <c r="D271" s="1">
        <v>2442411.8324850276</v>
      </c>
      <c r="E271" s="16">
        <v>39158</v>
      </c>
    </row>
    <row r="272" spans="1:5">
      <c r="A272" t="s">
        <v>15</v>
      </c>
      <c r="B272" t="str">
        <f t="shared" si="4"/>
        <v>COLOMBIA</v>
      </c>
      <c r="C272" t="s">
        <v>191</v>
      </c>
      <c r="D272" s="1">
        <v>6035125.6683916328</v>
      </c>
      <c r="E272" s="16">
        <v>39158</v>
      </c>
    </row>
    <row r="273" spans="1:5">
      <c r="A273" t="s">
        <v>15</v>
      </c>
      <c r="B273" t="str">
        <f t="shared" si="4"/>
        <v>COLOMBIA</v>
      </c>
      <c r="C273" t="s">
        <v>191</v>
      </c>
      <c r="D273" s="1">
        <v>15463424.308353979</v>
      </c>
      <c r="E273" s="16">
        <v>39158</v>
      </c>
    </row>
    <row r="274" spans="1:5">
      <c r="A274" t="s">
        <v>15</v>
      </c>
      <c r="B274" t="str">
        <f t="shared" si="4"/>
        <v>COLOMBIA</v>
      </c>
      <c r="C274" t="s">
        <v>186</v>
      </c>
      <c r="D274" s="1">
        <v>5311793.997602012</v>
      </c>
      <c r="E274" s="16">
        <v>39157</v>
      </c>
    </row>
    <row r="275" spans="1:5">
      <c r="A275" t="s">
        <v>29</v>
      </c>
      <c r="B275" t="str">
        <f t="shared" si="4"/>
        <v>GRIVAL</v>
      </c>
      <c r="C275" t="s">
        <v>187</v>
      </c>
      <c r="D275" s="1">
        <v>12987631.621373145</v>
      </c>
      <c r="E275" s="16">
        <v>39157</v>
      </c>
    </row>
    <row r="276" spans="1:5">
      <c r="A276" t="s">
        <v>14</v>
      </c>
      <c r="B276" t="str">
        <f t="shared" si="4"/>
        <v>GANADERO</v>
      </c>
      <c r="C276" t="s">
        <v>191</v>
      </c>
      <c r="D276" s="1">
        <v>21604028.198265787</v>
      </c>
      <c r="E276" s="16">
        <v>39156</v>
      </c>
    </row>
    <row r="277" spans="1:5">
      <c r="A277" t="s">
        <v>14</v>
      </c>
      <c r="B277" t="str">
        <f t="shared" si="4"/>
        <v>GANADERO</v>
      </c>
      <c r="C277" t="s">
        <v>193</v>
      </c>
      <c r="D277" s="1">
        <v>25214747.340246044</v>
      </c>
      <c r="E277" s="16">
        <v>39156</v>
      </c>
    </row>
    <row r="278" spans="1:5">
      <c r="A278" t="s">
        <v>26</v>
      </c>
      <c r="B278" t="str">
        <f t="shared" si="4"/>
        <v>LA UNION</v>
      </c>
      <c r="C278" t="s">
        <v>186</v>
      </c>
      <c r="D278" s="1">
        <v>6045235.8894826192</v>
      </c>
      <c r="E278" s="16">
        <v>39156</v>
      </c>
    </row>
    <row r="279" spans="1:5">
      <c r="A279" t="s">
        <v>32</v>
      </c>
      <c r="B279" t="str">
        <f t="shared" si="4"/>
        <v>POLITECNICO GRANCOLOMBIANO IU</v>
      </c>
      <c r="C279" t="s">
        <v>192</v>
      </c>
      <c r="D279" s="1">
        <v>8930946.8701255899</v>
      </c>
      <c r="E279" s="16">
        <v>39154</v>
      </c>
    </row>
    <row r="280" spans="1:5">
      <c r="A280" t="s">
        <v>28</v>
      </c>
      <c r="B280" t="str">
        <f t="shared" si="4"/>
        <v>PELDAR</v>
      </c>
      <c r="C280" t="s">
        <v>189</v>
      </c>
      <c r="D280" s="1">
        <v>21298902.857040443</v>
      </c>
      <c r="E280" s="16">
        <v>39148</v>
      </c>
    </row>
    <row r="281" spans="1:5">
      <c r="A281" t="s">
        <v>16</v>
      </c>
      <c r="B281" t="str">
        <f t="shared" si="4"/>
        <v>FINDETER</v>
      </c>
      <c r="C281" t="s">
        <v>186</v>
      </c>
      <c r="D281" s="1">
        <v>21327578.079174027</v>
      </c>
      <c r="E281" s="16">
        <v>39148</v>
      </c>
    </row>
    <row r="282" spans="1:5">
      <c r="A282" t="s">
        <v>15</v>
      </c>
      <c r="B282" t="str">
        <f t="shared" si="4"/>
        <v>COLOMBIA</v>
      </c>
      <c r="C282" t="s">
        <v>186</v>
      </c>
      <c r="D282" s="1">
        <v>15427541.138085574</v>
      </c>
      <c r="E282" s="16">
        <v>39147</v>
      </c>
    </row>
    <row r="283" spans="1:5">
      <c r="A283" t="s">
        <v>31</v>
      </c>
      <c r="B283" t="str">
        <f t="shared" si="4"/>
        <v>COMPUCLUB</v>
      </c>
      <c r="C283" t="s">
        <v>192</v>
      </c>
      <c r="D283" s="1">
        <v>15207141.267138558</v>
      </c>
      <c r="E283" s="16">
        <v>39147</v>
      </c>
    </row>
    <row r="284" spans="1:5">
      <c r="A284" t="s">
        <v>31</v>
      </c>
      <c r="B284" t="str">
        <f t="shared" si="4"/>
        <v>COMPUCLUB</v>
      </c>
      <c r="C284" t="s">
        <v>193</v>
      </c>
      <c r="D284" s="1">
        <v>20627147.934570778</v>
      </c>
      <c r="E284" s="16">
        <v>39147</v>
      </c>
    </row>
    <row r="285" spans="1:5">
      <c r="A285" t="s">
        <v>32</v>
      </c>
      <c r="B285" t="str">
        <f t="shared" si="4"/>
        <v>POLITECNICO GRANCOLOMBIANO IU</v>
      </c>
      <c r="C285" t="s">
        <v>186</v>
      </c>
      <c r="D285" s="1">
        <v>16817590.600617982</v>
      </c>
      <c r="E285" s="16">
        <v>39146</v>
      </c>
    </row>
    <row r="286" spans="1:5">
      <c r="A286" t="s">
        <v>34</v>
      </c>
      <c r="B286" t="str">
        <f t="shared" si="4"/>
        <v>COLPATRIA</v>
      </c>
      <c r="C286" t="s">
        <v>191</v>
      </c>
      <c r="D286" s="1">
        <v>612321.21795164095</v>
      </c>
      <c r="E286" s="16">
        <v>39146</v>
      </c>
    </row>
    <row r="287" spans="1:5">
      <c r="A287" t="s">
        <v>16</v>
      </c>
      <c r="B287" t="str">
        <f t="shared" si="4"/>
        <v>FINDETER</v>
      </c>
      <c r="C287" t="s">
        <v>191</v>
      </c>
      <c r="D287" s="1">
        <v>10183943.660916677</v>
      </c>
      <c r="E287" s="16">
        <v>39145</v>
      </c>
    </row>
    <row r="288" spans="1:5">
      <c r="A288" t="s">
        <v>33</v>
      </c>
      <c r="B288" t="str">
        <f t="shared" si="4"/>
        <v>COLPATRIA</v>
      </c>
      <c r="C288" t="s">
        <v>192</v>
      </c>
      <c r="D288" s="1">
        <v>14449205.296403462</v>
      </c>
      <c r="E288" s="16">
        <v>39145</v>
      </c>
    </row>
    <row r="289" spans="1:5">
      <c r="A289" t="s">
        <v>30</v>
      </c>
      <c r="B289" t="str">
        <f t="shared" si="4"/>
        <v>LA CORONA</v>
      </c>
      <c r="C289" t="s">
        <v>193</v>
      </c>
      <c r="D289" s="1">
        <v>19264418.90917436</v>
      </c>
      <c r="E289" s="16">
        <v>39129</v>
      </c>
    </row>
    <row r="290" spans="1:5">
      <c r="A290" t="s">
        <v>32</v>
      </c>
      <c r="B290" t="str">
        <f t="shared" si="4"/>
        <v>POLITECNICO GRANCOLOMBIANO IU</v>
      </c>
      <c r="C290" t="s">
        <v>188</v>
      </c>
      <c r="D290" s="1">
        <v>5009932.268252274</v>
      </c>
      <c r="E290" s="16">
        <v>39129</v>
      </c>
    </row>
    <row r="291" spans="1:5">
      <c r="A291" t="s">
        <v>26</v>
      </c>
      <c r="B291" t="str">
        <f t="shared" si="4"/>
        <v>LA UNION</v>
      </c>
      <c r="C291" t="s">
        <v>186</v>
      </c>
      <c r="D291" s="1">
        <v>20303032.571484644</v>
      </c>
      <c r="E291" s="16">
        <v>39128</v>
      </c>
    </row>
    <row r="292" spans="1:5">
      <c r="A292" t="s">
        <v>33</v>
      </c>
      <c r="B292" t="str">
        <f t="shared" si="4"/>
        <v>COLPATRIA</v>
      </c>
      <c r="C292" t="s">
        <v>191</v>
      </c>
      <c r="D292" s="1">
        <v>11195015.411217263</v>
      </c>
      <c r="E292" s="16">
        <v>39128</v>
      </c>
    </row>
    <row r="293" spans="1:5">
      <c r="A293" t="s">
        <v>15</v>
      </c>
      <c r="B293" t="str">
        <f t="shared" si="4"/>
        <v>COLOMBIA</v>
      </c>
      <c r="C293" t="s">
        <v>188</v>
      </c>
      <c r="D293" s="1">
        <v>10833414.254365064</v>
      </c>
      <c r="E293" s="16">
        <v>39128</v>
      </c>
    </row>
    <row r="294" spans="1:5">
      <c r="A294" t="s">
        <v>15</v>
      </c>
      <c r="B294" t="str">
        <f t="shared" si="4"/>
        <v>COLOMBIA</v>
      </c>
      <c r="C294" t="s">
        <v>193</v>
      </c>
      <c r="D294" s="1">
        <v>2786391.0922973207</v>
      </c>
      <c r="E294" s="16">
        <v>39128</v>
      </c>
    </row>
    <row r="295" spans="1:5">
      <c r="A295" t="s">
        <v>27</v>
      </c>
      <c r="B295" t="str">
        <f t="shared" si="4"/>
        <v>GRAJALES</v>
      </c>
      <c r="C295" t="s">
        <v>192</v>
      </c>
      <c r="D295" s="1">
        <v>19755103.235988516</v>
      </c>
      <c r="E295" s="16">
        <v>39117</v>
      </c>
    </row>
    <row r="296" spans="1:5">
      <c r="A296" t="s">
        <v>14</v>
      </c>
      <c r="B296" t="str">
        <f t="shared" si="4"/>
        <v>GANADERO</v>
      </c>
      <c r="C296" t="s">
        <v>190</v>
      </c>
      <c r="D296" s="1">
        <v>19272604.168612387</v>
      </c>
      <c r="E296" s="16">
        <v>39109</v>
      </c>
    </row>
    <row r="297" spans="1:5">
      <c r="A297" t="s">
        <v>30</v>
      </c>
      <c r="B297" t="str">
        <f t="shared" si="4"/>
        <v>LA CORONA</v>
      </c>
      <c r="C297" t="s">
        <v>188</v>
      </c>
      <c r="D297" s="1">
        <v>7058619.3099855343</v>
      </c>
      <c r="E297" s="16">
        <v>39109</v>
      </c>
    </row>
    <row r="298" spans="1:5">
      <c r="A298" t="s">
        <v>30</v>
      </c>
      <c r="B298" t="str">
        <f t="shared" si="4"/>
        <v>LA CORONA</v>
      </c>
      <c r="C298" t="s">
        <v>186</v>
      </c>
      <c r="D298" s="1">
        <v>13540911.428364638</v>
      </c>
      <c r="E298" s="16">
        <v>39108</v>
      </c>
    </row>
    <row r="299" spans="1:5">
      <c r="A299" t="s">
        <v>30</v>
      </c>
      <c r="B299" t="str">
        <f t="shared" si="4"/>
        <v>LA CORONA</v>
      </c>
      <c r="C299" t="s">
        <v>192</v>
      </c>
      <c r="D299" s="1">
        <v>23415349.602261402</v>
      </c>
      <c r="E299" s="16">
        <v>39107</v>
      </c>
    </row>
    <row r="300" spans="1:5">
      <c r="A300" t="s">
        <v>16</v>
      </c>
      <c r="B300" t="str">
        <f t="shared" si="4"/>
        <v>FINDETER</v>
      </c>
      <c r="C300" t="s">
        <v>189</v>
      </c>
      <c r="D300" s="1">
        <v>23985393.034128711</v>
      </c>
      <c r="E300" s="16">
        <v>39105</v>
      </c>
    </row>
    <row r="301" spans="1:5">
      <c r="A301" t="s">
        <v>32</v>
      </c>
      <c r="B301" t="str">
        <f t="shared" si="4"/>
        <v>POLITECNICO GRANCOLOMBIANO IU</v>
      </c>
      <c r="C301" t="s">
        <v>186</v>
      </c>
      <c r="D301" s="1">
        <v>13665758.046788305</v>
      </c>
      <c r="E301" s="16">
        <v>39104</v>
      </c>
    </row>
    <row r="302" spans="1:5">
      <c r="A302" t="s">
        <v>30</v>
      </c>
      <c r="B302" t="str">
        <f t="shared" si="4"/>
        <v>LA CORONA</v>
      </c>
      <c r="C302" t="s">
        <v>189</v>
      </c>
      <c r="D302" s="1">
        <v>15726941.7990673</v>
      </c>
      <c r="E302" s="16">
        <v>39102</v>
      </c>
    </row>
    <row r="303" spans="1:5">
      <c r="A303" t="s">
        <v>9</v>
      </c>
      <c r="B303" t="str">
        <f t="shared" si="4"/>
        <v>COLPATRIA</v>
      </c>
      <c r="C303" t="s">
        <v>187</v>
      </c>
      <c r="D303" s="1">
        <v>3249270.0627470482</v>
      </c>
      <c r="E303" s="16">
        <v>39102</v>
      </c>
    </row>
    <row r="304" spans="1:5">
      <c r="A304" t="s">
        <v>15</v>
      </c>
      <c r="B304" t="str">
        <f t="shared" si="4"/>
        <v>COLOMBIA</v>
      </c>
      <c r="C304" t="s">
        <v>190</v>
      </c>
      <c r="D304" s="1">
        <v>247931.44962023979</v>
      </c>
      <c r="E304" s="16">
        <v>39099</v>
      </c>
    </row>
    <row r="305" spans="1:5">
      <c r="A305" t="s">
        <v>30</v>
      </c>
      <c r="B305" t="str">
        <f t="shared" si="4"/>
        <v>LA CORONA</v>
      </c>
      <c r="C305" t="s">
        <v>192</v>
      </c>
      <c r="D305" s="1">
        <v>19813855.675530445</v>
      </c>
      <c r="E305" s="16">
        <v>39099</v>
      </c>
    </row>
    <row r="306" spans="1:5">
      <c r="A306" t="s">
        <v>16</v>
      </c>
      <c r="B306" t="str">
        <f t="shared" si="4"/>
        <v>FINDETER</v>
      </c>
      <c r="C306" t="s">
        <v>192</v>
      </c>
      <c r="D306" s="1">
        <v>3063392.0464490703</v>
      </c>
      <c r="E306" s="16">
        <v>39097</v>
      </c>
    </row>
    <row r="307" spans="1:5">
      <c r="A307" t="s">
        <v>30</v>
      </c>
      <c r="B307" t="str">
        <f t="shared" si="4"/>
        <v>LA CORONA</v>
      </c>
      <c r="C307" t="s">
        <v>188</v>
      </c>
      <c r="D307" s="1">
        <v>21863646.132848863</v>
      </c>
      <c r="E307" s="16">
        <v>39097</v>
      </c>
    </row>
    <row r="308" spans="1:5">
      <c r="A308" t="s">
        <v>26</v>
      </c>
      <c r="B308" t="str">
        <f t="shared" si="4"/>
        <v>LA UNION</v>
      </c>
      <c r="C308" t="s">
        <v>189</v>
      </c>
      <c r="D308" s="1">
        <v>4658036.8033338143</v>
      </c>
      <c r="E308" s="16">
        <v>39097</v>
      </c>
    </row>
    <row r="309" spans="1:5">
      <c r="A309" t="s">
        <v>26</v>
      </c>
      <c r="B309" t="str">
        <f t="shared" si="4"/>
        <v>LA UNION</v>
      </c>
      <c r="C309" t="s">
        <v>187</v>
      </c>
      <c r="D309" s="1">
        <v>10402058.801791072</v>
      </c>
      <c r="E309" s="16">
        <v>39096</v>
      </c>
    </row>
    <row r="310" spans="1:5">
      <c r="A310" t="s">
        <v>32</v>
      </c>
      <c r="B310" t="str">
        <f t="shared" si="4"/>
        <v>POLITECNICO GRANCOLOMBIANO IU</v>
      </c>
      <c r="C310" t="s">
        <v>186</v>
      </c>
      <c r="D310" s="1">
        <v>19199387.810411211</v>
      </c>
      <c r="E310" s="16">
        <v>39088</v>
      </c>
    </row>
    <row r="311" spans="1:5">
      <c r="A311" t="s">
        <v>34</v>
      </c>
      <c r="B311" t="str">
        <f t="shared" si="4"/>
        <v>COLPATRIA</v>
      </c>
      <c r="C311" t="s">
        <v>189</v>
      </c>
      <c r="D311" s="1">
        <v>21116809.425214361</v>
      </c>
      <c r="E311" s="16">
        <v>39087</v>
      </c>
    </row>
    <row r="312" spans="1:5">
      <c r="A312" t="s">
        <v>15</v>
      </c>
      <c r="B312" t="str">
        <f t="shared" si="4"/>
        <v>COLOMBIA</v>
      </c>
      <c r="C312" t="s">
        <v>188</v>
      </c>
      <c r="D312" s="1">
        <v>93226.541109237194</v>
      </c>
      <c r="E312" s="16">
        <v>39087</v>
      </c>
    </row>
    <row r="313" spans="1:5">
      <c r="A313" t="s">
        <v>34</v>
      </c>
      <c r="B313" t="str">
        <f t="shared" si="4"/>
        <v>COLPATRIA</v>
      </c>
      <c r="C313" t="s">
        <v>187</v>
      </c>
      <c r="D313" s="1">
        <v>24608967.379541416</v>
      </c>
      <c r="E313" s="16">
        <v>39086</v>
      </c>
    </row>
    <row r="314" spans="1:5">
      <c r="A314" t="s">
        <v>16</v>
      </c>
      <c r="B314" t="str">
        <f t="shared" si="4"/>
        <v>FINDETER</v>
      </c>
      <c r="C314" t="s">
        <v>193</v>
      </c>
      <c r="D314" s="1">
        <v>15440288.861006446</v>
      </c>
      <c r="E314" s="16">
        <v>39086</v>
      </c>
    </row>
    <row r="315" spans="1:5">
      <c r="A315" t="s">
        <v>15</v>
      </c>
      <c r="B315" t="str">
        <f t="shared" si="4"/>
        <v>COLOMBIA</v>
      </c>
      <c r="C315" t="s">
        <v>188</v>
      </c>
      <c r="D315" s="1">
        <v>14442729.738346245</v>
      </c>
      <c r="E315" s="16">
        <v>39086</v>
      </c>
    </row>
    <row r="316" spans="1:5">
      <c r="A316" t="s">
        <v>28</v>
      </c>
      <c r="B316" t="str">
        <f t="shared" si="4"/>
        <v>PELDAR</v>
      </c>
      <c r="C316" t="s">
        <v>192</v>
      </c>
      <c r="D316" s="1">
        <v>19032045.826415863</v>
      </c>
      <c r="E316" s="16">
        <v>39086</v>
      </c>
    </row>
    <row r="317" spans="1:5">
      <c r="A317" t="s">
        <v>14</v>
      </c>
      <c r="B317" t="str">
        <f t="shared" si="4"/>
        <v>GANADERO</v>
      </c>
      <c r="C317" t="s">
        <v>187</v>
      </c>
      <c r="D317" s="1">
        <v>11526937.984484999</v>
      </c>
      <c r="E317" s="16">
        <v>39086</v>
      </c>
    </row>
    <row r="318" spans="1:5">
      <c r="A318" t="s">
        <v>26</v>
      </c>
      <c r="B318" t="str">
        <f t="shared" si="4"/>
        <v>LA UNION</v>
      </c>
      <c r="C318" t="s">
        <v>187</v>
      </c>
      <c r="D318" s="1">
        <v>18342022.394868877</v>
      </c>
      <c r="E318" s="16">
        <v>39086</v>
      </c>
    </row>
    <row r="319" spans="1:5">
      <c r="A319" t="s">
        <v>33</v>
      </c>
      <c r="B319" t="str">
        <f t="shared" si="4"/>
        <v>COLPATRIA</v>
      </c>
      <c r="C319" t="s">
        <v>193</v>
      </c>
      <c r="D319" s="1">
        <v>20694731.132775262</v>
      </c>
      <c r="E319" s="16">
        <v>39085</v>
      </c>
    </row>
    <row r="320" spans="1:5">
      <c r="A320" t="s">
        <v>14</v>
      </c>
      <c r="B320" t="str">
        <f t="shared" si="4"/>
        <v>GANADERO</v>
      </c>
      <c r="C320" t="s">
        <v>188</v>
      </c>
      <c r="D320" s="1">
        <v>22829643.103460748</v>
      </c>
      <c r="E320" s="16">
        <v>39085</v>
      </c>
    </row>
    <row r="321" spans="1:5">
      <c r="A321" t="s">
        <v>28</v>
      </c>
      <c r="B321" t="str">
        <f t="shared" si="4"/>
        <v>PELDAR</v>
      </c>
      <c r="C321" t="s">
        <v>188</v>
      </c>
      <c r="D321" s="1">
        <v>9297092.1448380668</v>
      </c>
      <c r="E321" s="16">
        <v>39085</v>
      </c>
    </row>
    <row r="322" spans="1:5">
      <c r="A322" t="s">
        <v>29</v>
      </c>
      <c r="B322" t="str">
        <f t="shared" ref="B322:B385" si="5">VLOOKUP(A322,clientes,2,FALSE)</f>
        <v>GRIVAL</v>
      </c>
      <c r="C322" t="s">
        <v>186</v>
      </c>
      <c r="D322" s="1">
        <v>21947710.457901265</v>
      </c>
      <c r="E322" s="16">
        <v>39085</v>
      </c>
    </row>
    <row r="323" spans="1:5">
      <c r="A323" t="s">
        <v>30</v>
      </c>
      <c r="B323" t="str">
        <f t="shared" si="5"/>
        <v>LA CORONA</v>
      </c>
      <c r="C323" t="s">
        <v>188</v>
      </c>
      <c r="D323" s="1">
        <v>1340129.6945060922</v>
      </c>
      <c r="E323" s="16">
        <v>39085</v>
      </c>
    </row>
    <row r="324" spans="1:5">
      <c r="A324" t="s">
        <v>31</v>
      </c>
      <c r="B324" t="str">
        <f t="shared" si="5"/>
        <v>COMPUCLUB</v>
      </c>
      <c r="C324" t="s">
        <v>186</v>
      </c>
      <c r="D324" s="1">
        <v>7391547.6285871249</v>
      </c>
      <c r="E324" s="16">
        <v>39085</v>
      </c>
    </row>
    <row r="325" spans="1:5">
      <c r="A325" t="s">
        <v>29</v>
      </c>
      <c r="B325" t="str">
        <f t="shared" si="5"/>
        <v>GRIVAL</v>
      </c>
      <c r="C325" t="s">
        <v>190</v>
      </c>
      <c r="D325" s="1">
        <v>2206573.8573730169</v>
      </c>
      <c r="E325" s="16">
        <v>39084</v>
      </c>
    </row>
    <row r="326" spans="1:5">
      <c r="A326" t="s">
        <v>14</v>
      </c>
      <c r="B326" t="str">
        <f t="shared" si="5"/>
        <v>GANADERO</v>
      </c>
      <c r="C326" t="s">
        <v>191</v>
      </c>
      <c r="D326" s="1">
        <v>11919464.600885738</v>
      </c>
      <c r="E326" s="16">
        <v>39084</v>
      </c>
    </row>
    <row r="327" spans="1:5">
      <c r="A327" t="s">
        <v>30</v>
      </c>
      <c r="B327" t="str">
        <f t="shared" si="5"/>
        <v>LA CORONA</v>
      </c>
      <c r="C327" t="s">
        <v>189</v>
      </c>
      <c r="D327" s="1">
        <v>6160051.7844801238</v>
      </c>
      <c r="E327" s="16">
        <v>39084</v>
      </c>
    </row>
    <row r="328" spans="1:5">
      <c r="A328" t="s">
        <v>9</v>
      </c>
      <c r="B328" t="str">
        <f t="shared" si="5"/>
        <v>COLPATRIA</v>
      </c>
      <c r="C328" t="s">
        <v>192</v>
      </c>
      <c r="D328" s="1">
        <v>25874444</v>
      </c>
      <c r="E328" s="16">
        <v>39084</v>
      </c>
    </row>
    <row r="329" spans="1:5">
      <c r="A329" t="s">
        <v>16</v>
      </c>
      <c r="B329" t="str">
        <f t="shared" si="5"/>
        <v>FINDETER</v>
      </c>
      <c r="C329" t="s">
        <v>193</v>
      </c>
      <c r="D329" s="1">
        <v>3814720.9256698308</v>
      </c>
      <c r="E329" s="16">
        <v>39084</v>
      </c>
    </row>
    <row r="330" spans="1:5">
      <c r="A330" t="s">
        <v>33</v>
      </c>
      <c r="B330" t="str">
        <f t="shared" si="5"/>
        <v>COLPATRIA</v>
      </c>
      <c r="C330" t="s">
        <v>186</v>
      </c>
      <c r="D330" s="1">
        <v>15582226.675703023</v>
      </c>
      <c r="E330" s="16">
        <v>39083</v>
      </c>
    </row>
    <row r="331" spans="1:5">
      <c r="A331" t="s">
        <v>15</v>
      </c>
      <c r="B331" t="str">
        <f t="shared" si="5"/>
        <v>COLOMBIA</v>
      </c>
      <c r="C331" t="s">
        <v>193</v>
      </c>
      <c r="D331" s="1">
        <v>17518674.789911184</v>
      </c>
      <c r="E331" s="16">
        <v>39083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4"/>
  <sheetViews>
    <sheetView topLeftCell="A6" zoomScale="75" workbookViewId="0">
      <selection activeCell="A6" sqref="A6"/>
    </sheetView>
  </sheetViews>
  <sheetFormatPr baseColWidth="10" defaultRowHeight="12.75"/>
  <cols>
    <col min="2" max="2" width="19" customWidth="1"/>
    <col min="3" max="3" width="4.5703125" customWidth="1"/>
    <col min="4" max="4" width="7.42578125" customWidth="1"/>
    <col min="7" max="7" width="7" customWidth="1"/>
    <col min="8" max="8" width="12.140625" bestFit="1" customWidth="1"/>
    <col min="9" max="9" width="7.28515625" bestFit="1" customWidth="1"/>
    <col min="10" max="10" width="12.140625" bestFit="1" customWidth="1"/>
    <col min="11" max="11" width="5.5703125" bestFit="1" customWidth="1"/>
    <col min="12" max="12" width="13.85546875" customWidth="1"/>
  </cols>
  <sheetData>
    <row r="2" spans="1:12" ht="26.25">
      <c r="A2" s="19" t="s">
        <v>198</v>
      </c>
      <c r="B2" s="19"/>
      <c r="C2" s="19"/>
      <c r="D2" s="19"/>
      <c r="E2" s="19"/>
      <c r="F2" s="19"/>
      <c r="G2" s="19"/>
      <c r="H2" s="19"/>
      <c r="I2" s="19"/>
      <c r="J2" s="19"/>
      <c r="K2" s="2"/>
      <c r="L2" s="2"/>
    </row>
    <row r="3" spans="1:12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6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6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58.5" customHeight="1">
      <c r="A6" s="4" t="s">
        <v>8</v>
      </c>
      <c r="B6" s="4" t="s">
        <v>179</v>
      </c>
      <c r="C6" s="10" t="s">
        <v>194</v>
      </c>
      <c r="D6" s="4" t="s">
        <v>180</v>
      </c>
      <c r="E6" s="4" t="s">
        <v>199</v>
      </c>
      <c r="F6" s="4" t="s">
        <v>200</v>
      </c>
      <c r="G6" s="11" t="s">
        <v>181</v>
      </c>
      <c r="H6" s="4" t="s">
        <v>182</v>
      </c>
      <c r="I6" s="11" t="s">
        <v>183</v>
      </c>
      <c r="J6" s="4" t="s">
        <v>184</v>
      </c>
      <c r="K6" s="11" t="s">
        <v>185</v>
      </c>
      <c r="L6" s="2"/>
    </row>
    <row r="7" spans="1:12" ht="26.25">
      <c r="A7" t="s">
        <v>186</v>
      </c>
      <c r="B7" s="14" t="s">
        <v>178</v>
      </c>
      <c r="C7" t="s">
        <v>197</v>
      </c>
      <c r="D7" s="8">
        <v>1500</v>
      </c>
      <c r="E7" s="8">
        <v>58987</v>
      </c>
      <c r="F7" s="8">
        <f>+E7/0.75</f>
        <v>78649.333333333328</v>
      </c>
      <c r="G7" s="1">
        <v>150</v>
      </c>
      <c r="H7" s="9">
        <f>+E7*G7</f>
        <v>8848050</v>
      </c>
      <c r="I7" s="1">
        <v>500</v>
      </c>
      <c r="J7" s="9">
        <f>+I7*F7</f>
        <v>39324666.666666664</v>
      </c>
      <c r="K7" s="13">
        <v>750</v>
      </c>
      <c r="L7" s="2"/>
    </row>
    <row r="8" spans="1:12">
      <c r="A8" t="s">
        <v>187</v>
      </c>
      <c r="B8" t="s">
        <v>175</v>
      </c>
      <c r="C8" t="s">
        <v>195</v>
      </c>
      <c r="D8" s="8">
        <v>1250</v>
      </c>
      <c r="E8" s="8">
        <v>65000</v>
      </c>
      <c r="F8" s="8">
        <f t="shared" ref="F8:F14" si="0">+E8/0.75</f>
        <v>86666.666666666672</v>
      </c>
      <c r="G8" s="1">
        <v>250</v>
      </c>
      <c r="H8" s="9">
        <f t="shared" ref="H8:H14" si="1">+E8*G8</f>
        <v>16250000</v>
      </c>
      <c r="I8" s="1">
        <v>350</v>
      </c>
      <c r="J8" s="9">
        <f t="shared" ref="J8:J14" si="2">+I8*F8</f>
        <v>30333333.333333336</v>
      </c>
      <c r="K8" s="13">
        <v>625</v>
      </c>
      <c r="L8" s="1"/>
    </row>
    <row r="9" spans="1:12">
      <c r="A9" t="s">
        <v>188</v>
      </c>
      <c r="B9" t="s">
        <v>176</v>
      </c>
      <c r="C9" t="s">
        <v>195</v>
      </c>
      <c r="D9" s="8">
        <v>35</v>
      </c>
      <c r="E9" s="8">
        <v>1258000</v>
      </c>
      <c r="F9" s="8">
        <f t="shared" si="0"/>
        <v>1677333.3333333333</v>
      </c>
      <c r="G9" s="1">
        <v>24</v>
      </c>
      <c r="H9" s="9">
        <f t="shared" si="1"/>
        <v>30192000</v>
      </c>
      <c r="I9" s="1">
        <v>22</v>
      </c>
      <c r="J9" s="9">
        <f t="shared" si="2"/>
        <v>36901333.333333328</v>
      </c>
      <c r="K9" s="13">
        <v>17.5</v>
      </c>
      <c r="L9" s="1"/>
    </row>
    <row r="10" spans="1:12">
      <c r="A10" t="s">
        <v>189</v>
      </c>
      <c r="B10" t="s">
        <v>174</v>
      </c>
      <c r="C10" t="s">
        <v>195</v>
      </c>
      <c r="D10" s="8">
        <v>125</v>
      </c>
      <c r="E10" s="8">
        <v>258000</v>
      </c>
      <c r="F10" s="8">
        <f t="shared" si="0"/>
        <v>344000</v>
      </c>
      <c r="G10" s="1">
        <v>36</v>
      </c>
      <c r="H10" s="9">
        <f t="shared" si="1"/>
        <v>9288000</v>
      </c>
      <c r="I10" s="1">
        <v>32</v>
      </c>
      <c r="J10" s="9">
        <f t="shared" si="2"/>
        <v>11008000</v>
      </c>
      <c r="K10" s="13">
        <v>62.5</v>
      </c>
      <c r="L10" s="1"/>
    </row>
    <row r="11" spans="1:12">
      <c r="A11" t="s">
        <v>190</v>
      </c>
      <c r="B11" t="s">
        <v>172</v>
      </c>
      <c r="C11" t="s">
        <v>195</v>
      </c>
      <c r="D11" s="8">
        <v>2589</v>
      </c>
      <c r="E11" s="8">
        <v>16580</v>
      </c>
      <c r="F11" s="8">
        <f t="shared" si="0"/>
        <v>22106.666666666668</v>
      </c>
      <c r="G11" s="1">
        <v>1250</v>
      </c>
      <c r="H11" s="9">
        <f t="shared" si="1"/>
        <v>20725000</v>
      </c>
      <c r="I11" s="1">
        <v>1000</v>
      </c>
      <c r="J11" s="9">
        <f t="shared" si="2"/>
        <v>22106666.666666668</v>
      </c>
      <c r="K11" s="13">
        <v>1294.5</v>
      </c>
      <c r="L11" s="1"/>
    </row>
    <row r="12" spans="1:12">
      <c r="A12" t="s">
        <v>191</v>
      </c>
      <c r="B12" t="s">
        <v>173</v>
      </c>
      <c r="C12" t="s">
        <v>195</v>
      </c>
      <c r="D12" s="8">
        <v>1258</v>
      </c>
      <c r="E12" s="8">
        <v>12500</v>
      </c>
      <c r="F12" s="8">
        <f t="shared" si="0"/>
        <v>16666.666666666668</v>
      </c>
      <c r="G12" s="1">
        <v>258</v>
      </c>
      <c r="H12" s="9">
        <f t="shared" si="1"/>
        <v>3225000</v>
      </c>
      <c r="I12" s="1">
        <v>1250</v>
      </c>
      <c r="J12" s="9">
        <f t="shared" si="2"/>
        <v>20833333.333333336</v>
      </c>
      <c r="K12" s="13">
        <v>629</v>
      </c>
      <c r="L12" s="1"/>
    </row>
    <row r="13" spans="1:12">
      <c r="A13" t="s">
        <v>192</v>
      </c>
      <c r="B13" t="s">
        <v>171</v>
      </c>
      <c r="C13" t="s">
        <v>196</v>
      </c>
      <c r="D13" s="8">
        <v>1254</v>
      </c>
      <c r="E13" s="8">
        <v>25000</v>
      </c>
      <c r="F13" s="8">
        <f t="shared" si="0"/>
        <v>33333.333333333336</v>
      </c>
      <c r="G13" s="1">
        <v>369</v>
      </c>
      <c r="H13" s="9">
        <f t="shared" si="1"/>
        <v>9225000</v>
      </c>
      <c r="I13" s="1">
        <v>950</v>
      </c>
      <c r="J13" s="9">
        <f t="shared" si="2"/>
        <v>31666666.666666668</v>
      </c>
      <c r="K13" s="13">
        <v>627</v>
      </c>
      <c r="L13" s="1"/>
    </row>
    <row r="14" spans="1:12">
      <c r="A14" t="s">
        <v>193</v>
      </c>
      <c r="B14" t="s">
        <v>177</v>
      </c>
      <c r="C14" t="s">
        <v>195</v>
      </c>
      <c r="D14" s="8">
        <v>124</v>
      </c>
      <c r="E14" s="8">
        <v>3600</v>
      </c>
      <c r="F14" s="8">
        <f t="shared" si="0"/>
        <v>4800</v>
      </c>
      <c r="G14" s="1">
        <v>100</v>
      </c>
      <c r="H14" s="9">
        <f t="shared" si="1"/>
        <v>360000</v>
      </c>
      <c r="I14" s="1">
        <v>1500</v>
      </c>
      <c r="J14" s="9">
        <f t="shared" si="2"/>
        <v>7200000</v>
      </c>
      <c r="K14" s="13">
        <v>62</v>
      </c>
      <c r="L14" s="1"/>
    </row>
    <row r="15" spans="1:12">
      <c r="L15" s="1"/>
    </row>
    <row r="16" spans="1:12">
      <c r="L16" s="1"/>
    </row>
    <row r="17" spans="12:12">
      <c r="L17" s="1"/>
    </row>
    <row r="18" spans="12:12">
      <c r="L18" s="1"/>
    </row>
    <row r="19" spans="12:12">
      <c r="L19" s="1"/>
    </row>
    <row r="20" spans="12:12">
      <c r="L20" s="1"/>
    </row>
    <row r="21" spans="12:12">
      <c r="L21" s="1"/>
    </row>
    <row r="22" spans="12:12">
      <c r="L22" s="1"/>
    </row>
    <row r="23" spans="12:12">
      <c r="L23" s="1"/>
    </row>
    <row r="24" spans="12:12">
      <c r="L24" s="1"/>
    </row>
    <row r="25" spans="12:12">
      <c r="L25" s="1"/>
    </row>
    <row r="26" spans="12:12">
      <c r="L26" s="1"/>
    </row>
    <row r="27" spans="12:12">
      <c r="L27" s="1"/>
    </row>
    <row r="28" spans="12:12">
      <c r="L28" s="1"/>
    </row>
    <row r="29" spans="12:12">
      <c r="L29" s="1"/>
    </row>
    <row r="30" spans="12:12">
      <c r="L30" s="1"/>
    </row>
    <row r="31" spans="12:12">
      <c r="L31" s="1"/>
    </row>
    <row r="32" spans="12:12">
      <c r="L32" s="1"/>
    </row>
    <row r="33" spans="12:12">
      <c r="L33" s="1"/>
    </row>
    <row r="34" spans="12:12">
      <c r="L34" s="1"/>
    </row>
    <row r="35" spans="12:12">
      <c r="L35" s="1"/>
    </row>
    <row r="36" spans="12:12">
      <c r="L36" s="1"/>
    </row>
    <row r="37" spans="12:12">
      <c r="L37" s="1"/>
    </row>
    <row r="38" spans="12:12">
      <c r="L38" s="1"/>
    </row>
    <row r="39" spans="12:12">
      <c r="L39" s="1"/>
    </row>
    <row r="40" spans="12:12">
      <c r="L40" s="1"/>
    </row>
    <row r="41" spans="12:12">
      <c r="L41" s="1"/>
    </row>
    <row r="42" spans="12:12">
      <c r="L42" s="1"/>
    </row>
    <row r="43" spans="12:12">
      <c r="L43" s="1"/>
    </row>
    <row r="44" spans="12:12">
      <c r="L44" s="1"/>
    </row>
    <row r="45" spans="12:12">
      <c r="L45" s="1"/>
    </row>
    <row r="46" spans="12:12">
      <c r="L46" s="1"/>
    </row>
    <row r="47" spans="12:12">
      <c r="L47" s="1"/>
    </row>
    <row r="48" spans="12:12">
      <c r="L48" s="1"/>
    </row>
    <row r="49" spans="12:12">
      <c r="L49" s="1"/>
    </row>
    <row r="50" spans="12:12">
      <c r="L50" s="1"/>
    </row>
    <row r="51" spans="12:12">
      <c r="L51" s="1"/>
    </row>
    <row r="52" spans="12:12">
      <c r="L52" s="1"/>
    </row>
    <row r="53" spans="12:12">
      <c r="L53" s="1"/>
    </row>
    <row r="54" spans="12:12">
      <c r="L54" s="1"/>
    </row>
    <row r="55" spans="12:12">
      <c r="L55" s="1"/>
    </row>
    <row r="56" spans="12:12">
      <c r="L56" s="1"/>
    </row>
    <row r="57" spans="12:12">
      <c r="L57" s="1"/>
    </row>
    <row r="58" spans="12:12">
      <c r="L58" s="1"/>
    </row>
    <row r="59" spans="12:12">
      <c r="L59" s="1"/>
    </row>
    <row r="60" spans="12:12">
      <c r="L60" s="1"/>
    </row>
    <row r="61" spans="12:12">
      <c r="L61" s="1"/>
    </row>
    <row r="62" spans="12:12">
      <c r="L62" s="1"/>
    </row>
    <row r="63" spans="12:12">
      <c r="L63" s="1"/>
    </row>
    <row r="64" spans="12:12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  <row r="69" spans="12:12">
      <c r="L69" s="1"/>
    </row>
    <row r="70" spans="12:12">
      <c r="L70" s="1"/>
    </row>
    <row r="71" spans="12:12">
      <c r="L71" s="1"/>
    </row>
    <row r="72" spans="12:12">
      <c r="L72" s="1"/>
    </row>
    <row r="73" spans="12:12">
      <c r="L73" s="1"/>
    </row>
    <row r="74" spans="12:12">
      <c r="L74" s="1"/>
    </row>
    <row r="75" spans="12:12">
      <c r="L75" s="1"/>
    </row>
    <row r="76" spans="12:12">
      <c r="L76" s="1"/>
    </row>
    <row r="77" spans="12:12">
      <c r="L77" s="1"/>
    </row>
    <row r="78" spans="12:12">
      <c r="L78" s="1"/>
    </row>
    <row r="79" spans="12:12">
      <c r="L79" s="1"/>
    </row>
    <row r="80" spans="12:12">
      <c r="L80" s="1"/>
    </row>
    <row r="81" spans="12:12">
      <c r="L81" s="1"/>
    </row>
    <row r="82" spans="12:12">
      <c r="L82" s="1"/>
    </row>
    <row r="83" spans="12:12">
      <c r="L83" s="1"/>
    </row>
    <row r="84" spans="12:12">
      <c r="L84" s="1"/>
    </row>
  </sheetData>
  <mergeCells count="1">
    <mergeCell ref="A2:J2"/>
  </mergeCells>
  <phoneticPr fontId="0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6"/>
  <sheetViews>
    <sheetView zoomScale="75" workbookViewId="0">
      <selection activeCell="F1" sqref="F1"/>
    </sheetView>
  </sheetViews>
  <sheetFormatPr baseColWidth="10" defaultRowHeight="12.75"/>
  <cols>
    <col min="2" max="2" width="26.140625" bestFit="1" customWidth="1"/>
    <col min="3" max="3" width="5.7109375" style="15" bestFit="1" customWidth="1"/>
    <col min="4" max="4" width="13.28515625" customWidth="1"/>
    <col min="5" max="5" width="13.85546875" style="6" customWidth="1"/>
    <col min="6" max="6" width="14.28515625" customWidth="1"/>
    <col min="7" max="7" width="11.7109375" customWidth="1"/>
  </cols>
  <sheetData>
    <row r="1" spans="1:7" ht="54.75" customHeight="1">
      <c r="A1" s="4" t="s">
        <v>8</v>
      </c>
      <c r="B1" s="4" t="s">
        <v>179</v>
      </c>
      <c r="C1" s="10" t="s">
        <v>202</v>
      </c>
      <c r="D1" s="4" t="s">
        <v>201</v>
      </c>
      <c r="E1" s="5" t="s">
        <v>170</v>
      </c>
      <c r="F1" s="4" t="s">
        <v>4</v>
      </c>
    </row>
    <row r="2" spans="1:7" ht="15" customHeight="1">
      <c r="A2" t="s">
        <v>186</v>
      </c>
      <c r="B2" s="14" t="str">
        <f t="shared" ref="B2:B65" si="0">VLOOKUP(A2,ARTICULOS,2)</f>
        <v>ARTICULOS DE ESCRITORIO</v>
      </c>
      <c r="C2" s="15" t="s">
        <v>204</v>
      </c>
      <c r="D2" s="12">
        <v>85</v>
      </c>
      <c r="E2" s="1">
        <f t="shared" ref="E2:E65" si="1">IF(C2="E",VLOOKUP(A2,ARTICULOS,5)*D2,VLOOKUP(A2,ARTICULOS,6)*D2)</f>
        <v>6685193.333333333</v>
      </c>
      <c r="F2" s="7">
        <v>39599</v>
      </c>
    </row>
    <row r="3" spans="1:7" ht="15" customHeight="1">
      <c r="A3" t="s">
        <v>186</v>
      </c>
      <c r="B3" s="14" t="str">
        <f t="shared" si="0"/>
        <v>ARTICULOS DE ESCRITORIO</v>
      </c>
      <c r="C3" s="15" t="s">
        <v>204</v>
      </c>
      <c r="D3" s="12">
        <v>85</v>
      </c>
      <c r="E3" s="1">
        <f t="shared" si="1"/>
        <v>6685193.333333333</v>
      </c>
      <c r="F3" s="7">
        <v>39599</v>
      </c>
    </row>
    <row r="4" spans="1:7" ht="15" customHeight="1">
      <c r="A4" t="s">
        <v>186</v>
      </c>
      <c r="B4" s="14" t="str">
        <f t="shared" si="0"/>
        <v>ARTICULOS DE ESCRITORIO</v>
      </c>
      <c r="C4" s="15" t="s">
        <v>204</v>
      </c>
      <c r="D4" s="12">
        <v>58</v>
      </c>
      <c r="E4" s="1">
        <f t="shared" si="1"/>
        <v>4561661.333333333</v>
      </c>
      <c r="F4" s="7">
        <v>39598</v>
      </c>
    </row>
    <row r="5" spans="1:7" ht="15" customHeight="1">
      <c r="A5" t="s">
        <v>187</v>
      </c>
      <c r="B5" s="14" t="str">
        <f t="shared" si="0"/>
        <v>CINTAS</v>
      </c>
      <c r="C5" s="15" t="s">
        <v>203</v>
      </c>
      <c r="D5" s="12">
        <v>75</v>
      </c>
      <c r="E5" s="1">
        <f t="shared" si="1"/>
        <v>4875000</v>
      </c>
      <c r="F5" s="7">
        <v>39598</v>
      </c>
    </row>
    <row r="6" spans="1:7" ht="15" customHeight="1">
      <c r="A6" t="s">
        <v>186</v>
      </c>
      <c r="B6" s="14" t="str">
        <f t="shared" si="0"/>
        <v>ARTICULOS DE ESCRITORIO</v>
      </c>
      <c r="C6" s="15" t="s">
        <v>204</v>
      </c>
      <c r="D6" s="12">
        <v>64</v>
      </c>
      <c r="E6" s="1">
        <f t="shared" si="1"/>
        <v>5033557.333333333</v>
      </c>
      <c r="F6" s="7">
        <v>39598</v>
      </c>
    </row>
    <row r="7" spans="1:7" ht="15" customHeight="1">
      <c r="A7" t="s">
        <v>186</v>
      </c>
      <c r="B7" s="14" t="str">
        <f t="shared" si="0"/>
        <v>ARTICULOS DE ESCRITORIO</v>
      </c>
      <c r="C7" s="15" t="s">
        <v>204</v>
      </c>
      <c r="D7" s="12">
        <v>58</v>
      </c>
      <c r="E7" s="1">
        <f t="shared" si="1"/>
        <v>4561661.333333333</v>
      </c>
      <c r="F7" s="7">
        <v>39598</v>
      </c>
    </row>
    <row r="8" spans="1:7" ht="15" customHeight="1">
      <c r="A8" t="s">
        <v>187</v>
      </c>
      <c r="B8" s="14" t="str">
        <f t="shared" si="0"/>
        <v>CINTAS</v>
      </c>
      <c r="C8" s="15" t="s">
        <v>203</v>
      </c>
      <c r="D8" s="12">
        <v>75</v>
      </c>
      <c r="E8" s="1">
        <f t="shared" si="1"/>
        <v>4875000</v>
      </c>
      <c r="F8" s="7">
        <v>39598</v>
      </c>
    </row>
    <row r="9" spans="1:7" ht="15" customHeight="1">
      <c r="A9" t="s">
        <v>186</v>
      </c>
      <c r="B9" s="14" t="str">
        <f t="shared" si="0"/>
        <v>ARTICULOS DE ESCRITORIO</v>
      </c>
      <c r="C9" s="15" t="s">
        <v>204</v>
      </c>
      <c r="D9" s="12">
        <v>64</v>
      </c>
      <c r="E9" s="1">
        <f t="shared" si="1"/>
        <v>5033557.333333333</v>
      </c>
      <c r="F9" s="7">
        <v>39598</v>
      </c>
      <c r="G9" s="12"/>
    </row>
    <row r="10" spans="1:7" ht="15" customHeight="1">
      <c r="A10" t="s">
        <v>186</v>
      </c>
      <c r="B10" s="14" t="str">
        <f t="shared" si="0"/>
        <v>ARTICULOS DE ESCRITORIO</v>
      </c>
      <c r="C10" s="15" t="s">
        <v>204</v>
      </c>
      <c r="D10" s="12">
        <v>85</v>
      </c>
      <c r="E10" s="1">
        <f t="shared" si="1"/>
        <v>6685193.333333333</v>
      </c>
      <c r="F10" s="7">
        <v>39594</v>
      </c>
      <c r="G10" s="12"/>
    </row>
    <row r="11" spans="1:7" ht="15" customHeight="1">
      <c r="A11" t="s">
        <v>186</v>
      </c>
      <c r="B11" s="14" t="str">
        <f t="shared" si="0"/>
        <v>ARTICULOS DE ESCRITORIO</v>
      </c>
      <c r="C11" s="15" t="s">
        <v>204</v>
      </c>
      <c r="D11" s="12">
        <v>85</v>
      </c>
      <c r="E11" s="1">
        <f t="shared" si="1"/>
        <v>6685193.333333333</v>
      </c>
      <c r="F11" s="7">
        <v>39594</v>
      </c>
      <c r="G11" s="12"/>
    </row>
    <row r="12" spans="1:7" ht="15" customHeight="1">
      <c r="A12" t="s">
        <v>186</v>
      </c>
      <c r="B12" s="14" t="str">
        <f t="shared" si="0"/>
        <v>ARTICULOS DE ESCRITORIO</v>
      </c>
      <c r="C12" s="15" t="s">
        <v>203</v>
      </c>
      <c r="D12" s="12">
        <v>77</v>
      </c>
      <c r="E12" s="1">
        <f t="shared" si="1"/>
        <v>4541999</v>
      </c>
      <c r="F12" s="7">
        <v>39592</v>
      </c>
      <c r="G12" s="12"/>
    </row>
    <row r="13" spans="1:7" ht="15" customHeight="1">
      <c r="A13" t="s">
        <v>189</v>
      </c>
      <c r="B13" s="14" t="str">
        <f t="shared" si="0"/>
        <v>DISCOS</v>
      </c>
      <c r="C13" s="15" t="s">
        <v>204</v>
      </c>
      <c r="D13" s="12">
        <v>8</v>
      </c>
      <c r="E13" s="1">
        <f t="shared" si="1"/>
        <v>2752000</v>
      </c>
      <c r="F13" s="7">
        <v>39532</v>
      </c>
      <c r="G13" s="12"/>
    </row>
    <row r="14" spans="1:7" ht="15" customHeight="1">
      <c r="A14" t="s">
        <v>187</v>
      </c>
      <c r="B14" s="14" t="str">
        <f t="shared" si="0"/>
        <v>CINTAS</v>
      </c>
      <c r="C14" s="15" t="s">
        <v>203</v>
      </c>
      <c r="D14" s="12">
        <v>45</v>
      </c>
      <c r="E14" s="1">
        <f t="shared" si="1"/>
        <v>2925000</v>
      </c>
      <c r="F14" s="7">
        <v>39532</v>
      </c>
      <c r="G14" s="12"/>
    </row>
    <row r="15" spans="1:7" ht="15" customHeight="1">
      <c r="A15" t="s">
        <v>186</v>
      </c>
      <c r="B15" s="14" t="str">
        <f t="shared" si="0"/>
        <v>ARTICULOS DE ESCRITORIO</v>
      </c>
      <c r="C15" s="15" t="s">
        <v>203</v>
      </c>
      <c r="D15" s="12">
        <v>50</v>
      </c>
      <c r="E15" s="1">
        <f t="shared" si="1"/>
        <v>2949350</v>
      </c>
      <c r="F15" s="7">
        <v>39532</v>
      </c>
      <c r="G15" s="12"/>
    </row>
    <row r="16" spans="1:7" ht="15" customHeight="1">
      <c r="A16" t="s">
        <v>192</v>
      </c>
      <c r="B16" s="14" t="str">
        <f t="shared" si="0"/>
        <v>PAPELERIA</v>
      </c>
      <c r="C16" s="15" t="s">
        <v>204</v>
      </c>
      <c r="D16" s="12">
        <v>83</v>
      </c>
      <c r="E16" s="1">
        <f t="shared" si="1"/>
        <v>2766666.666666667</v>
      </c>
      <c r="F16" s="7">
        <v>39530</v>
      </c>
      <c r="G16" s="12"/>
    </row>
    <row r="17" spans="1:7" ht="15" customHeight="1">
      <c r="A17" t="s">
        <v>186</v>
      </c>
      <c r="B17" s="14" t="str">
        <f t="shared" si="0"/>
        <v>ARTICULOS DE ESCRITORIO</v>
      </c>
      <c r="C17" s="15" t="s">
        <v>203</v>
      </c>
      <c r="D17" s="12">
        <v>46</v>
      </c>
      <c r="E17" s="1">
        <f t="shared" si="1"/>
        <v>2713402</v>
      </c>
      <c r="F17" s="7">
        <v>39528</v>
      </c>
      <c r="G17" s="12"/>
    </row>
    <row r="18" spans="1:7" ht="15" customHeight="1">
      <c r="A18" t="s">
        <v>186</v>
      </c>
      <c r="B18" s="14" t="str">
        <f t="shared" si="0"/>
        <v>ARTICULOS DE ESCRITORIO</v>
      </c>
      <c r="C18" s="15" t="s">
        <v>203</v>
      </c>
      <c r="D18" s="12">
        <v>44</v>
      </c>
      <c r="E18" s="1">
        <f t="shared" si="1"/>
        <v>2595428</v>
      </c>
      <c r="F18" s="7">
        <v>39527</v>
      </c>
      <c r="G18" s="12"/>
    </row>
    <row r="19" spans="1:7" ht="15" customHeight="1">
      <c r="A19" t="s">
        <v>187</v>
      </c>
      <c r="B19" s="14" t="str">
        <f t="shared" si="0"/>
        <v>CINTAS</v>
      </c>
      <c r="C19" s="15" t="s">
        <v>203</v>
      </c>
      <c r="D19" s="12">
        <v>41</v>
      </c>
      <c r="E19" s="1">
        <f t="shared" si="1"/>
        <v>2665000</v>
      </c>
      <c r="F19" s="7">
        <v>39527</v>
      </c>
      <c r="G19" s="12"/>
    </row>
    <row r="20" spans="1:7" ht="15" customHeight="1">
      <c r="A20" t="s">
        <v>187</v>
      </c>
      <c r="B20" s="14" t="str">
        <f t="shared" si="0"/>
        <v>CINTAS</v>
      </c>
      <c r="C20" s="15" t="s">
        <v>203</v>
      </c>
      <c r="D20" s="12">
        <v>39</v>
      </c>
      <c r="E20" s="1">
        <f t="shared" si="1"/>
        <v>2535000</v>
      </c>
      <c r="F20" s="7">
        <v>39524</v>
      </c>
      <c r="G20" s="12"/>
    </row>
    <row r="21" spans="1:7" ht="15" customHeight="1">
      <c r="A21" t="s">
        <v>189</v>
      </c>
      <c r="B21" s="14" t="str">
        <f t="shared" si="0"/>
        <v>DISCOS</v>
      </c>
      <c r="C21" s="15" t="s">
        <v>203</v>
      </c>
      <c r="D21" s="12">
        <v>9</v>
      </c>
      <c r="E21" s="1">
        <f t="shared" si="1"/>
        <v>2322000</v>
      </c>
      <c r="F21" s="7">
        <v>39524</v>
      </c>
      <c r="G21" s="12"/>
    </row>
    <row r="22" spans="1:7" ht="15" customHeight="1">
      <c r="A22" t="s">
        <v>186</v>
      </c>
      <c r="B22" s="14" t="str">
        <f t="shared" si="0"/>
        <v>ARTICULOS DE ESCRITORIO</v>
      </c>
      <c r="C22" s="15" t="s">
        <v>204</v>
      </c>
      <c r="D22" s="12">
        <v>32</v>
      </c>
      <c r="E22" s="1">
        <f t="shared" si="1"/>
        <v>2516778.6666666665</v>
      </c>
      <c r="F22" s="7">
        <v>39524</v>
      </c>
      <c r="G22" s="12"/>
    </row>
    <row r="23" spans="1:7" ht="15" customHeight="1">
      <c r="A23" t="s">
        <v>187</v>
      </c>
      <c r="B23" s="14" t="str">
        <f t="shared" si="0"/>
        <v>CINTAS</v>
      </c>
      <c r="C23" s="15" t="s">
        <v>204</v>
      </c>
      <c r="D23" s="12">
        <v>30</v>
      </c>
      <c r="E23" s="1">
        <f t="shared" si="1"/>
        <v>2600000</v>
      </c>
      <c r="F23" s="7">
        <v>39524</v>
      </c>
      <c r="G23" s="12"/>
    </row>
    <row r="24" spans="1:7" ht="15" customHeight="1">
      <c r="A24" t="s">
        <v>186</v>
      </c>
      <c r="B24" s="14" t="str">
        <f t="shared" si="0"/>
        <v>ARTICULOS DE ESCRITORIO</v>
      </c>
      <c r="C24" s="15" t="s">
        <v>204</v>
      </c>
      <c r="D24" s="12">
        <v>31</v>
      </c>
      <c r="E24" s="1">
        <f t="shared" si="1"/>
        <v>2438129.333333333</v>
      </c>
      <c r="F24" s="7">
        <v>39523</v>
      </c>
      <c r="G24" s="12"/>
    </row>
    <row r="25" spans="1:7" ht="15" customHeight="1">
      <c r="A25" t="s">
        <v>190</v>
      </c>
      <c r="B25" s="14" t="str">
        <f t="shared" si="0"/>
        <v>LIBROS</v>
      </c>
      <c r="C25" s="15" t="s">
        <v>203</v>
      </c>
      <c r="D25" s="12">
        <v>90</v>
      </c>
      <c r="E25" s="1">
        <f t="shared" si="1"/>
        <v>1492200</v>
      </c>
      <c r="F25" s="7">
        <v>39501</v>
      </c>
      <c r="G25" s="12"/>
    </row>
    <row r="26" spans="1:7" ht="15" customHeight="1">
      <c r="A26" t="s">
        <v>190</v>
      </c>
      <c r="B26" s="14" t="str">
        <f t="shared" si="0"/>
        <v>LIBROS</v>
      </c>
      <c r="C26" s="15" t="s">
        <v>203</v>
      </c>
      <c r="D26" s="12">
        <v>90</v>
      </c>
      <c r="E26" s="1">
        <f t="shared" si="1"/>
        <v>1492200</v>
      </c>
      <c r="F26" s="7">
        <v>39498</v>
      </c>
      <c r="G26" s="12"/>
    </row>
    <row r="27" spans="1:7" ht="15" customHeight="1">
      <c r="A27" t="s">
        <v>186</v>
      </c>
      <c r="B27" s="14" t="str">
        <f t="shared" si="0"/>
        <v>ARTICULOS DE ESCRITORIO</v>
      </c>
      <c r="C27" s="15" t="s">
        <v>203</v>
      </c>
      <c r="D27">
        <v>25</v>
      </c>
      <c r="E27" s="1">
        <f t="shared" si="1"/>
        <v>1474675</v>
      </c>
      <c r="F27" s="7">
        <v>39495</v>
      </c>
      <c r="G27" s="12"/>
    </row>
    <row r="28" spans="1:7" ht="15" customHeight="1">
      <c r="A28" t="s">
        <v>192</v>
      </c>
      <c r="B28" s="14" t="str">
        <f t="shared" si="0"/>
        <v>PAPELERIA</v>
      </c>
      <c r="C28" s="15" t="s">
        <v>204</v>
      </c>
      <c r="D28" s="12">
        <v>43</v>
      </c>
      <c r="E28" s="1">
        <f t="shared" si="1"/>
        <v>1433333.3333333335</v>
      </c>
      <c r="F28" s="7">
        <v>39485</v>
      </c>
      <c r="G28" s="12"/>
    </row>
    <row r="29" spans="1:7" ht="15" customHeight="1">
      <c r="A29" t="s">
        <v>187</v>
      </c>
      <c r="B29" s="14" t="str">
        <f t="shared" si="0"/>
        <v>CINTAS</v>
      </c>
      <c r="C29" s="15" t="s">
        <v>203</v>
      </c>
      <c r="D29" s="12">
        <v>22</v>
      </c>
      <c r="E29" s="1">
        <f t="shared" si="1"/>
        <v>1430000</v>
      </c>
      <c r="F29" s="7">
        <v>39484</v>
      </c>
      <c r="G29" s="12"/>
    </row>
    <row r="30" spans="1:7" ht="15" customHeight="1">
      <c r="A30" t="s">
        <v>190</v>
      </c>
      <c r="B30" s="14" t="str">
        <f t="shared" si="0"/>
        <v>LIBROS</v>
      </c>
      <c r="C30" s="15" t="s">
        <v>204</v>
      </c>
      <c r="D30" s="12">
        <v>65</v>
      </c>
      <c r="E30" s="1">
        <f t="shared" si="1"/>
        <v>1436933.3333333335</v>
      </c>
      <c r="F30" s="7">
        <v>39484</v>
      </c>
      <c r="G30" s="12"/>
    </row>
    <row r="31" spans="1:7" ht="15" customHeight="1">
      <c r="A31" t="s">
        <v>186</v>
      </c>
      <c r="B31" s="14" t="str">
        <f t="shared" si="0"/>
        <v>ARTICULOS DE ESCRITORIO</v>
      </c>
      <c r="C31" s="15" t="s">
        <v>203</v>
      </c>
      <c r="D31" s="12">
        <v>24</v>
      </c>
      <c r="E31" s="1">
        <f t="shared" si="1"/>
        <v>1415688</v>
      </c>
      <c r="F31" s="7">
        <v>39482</v>
      </c>
      <c r="G31" s="12"/>
    </row>
    <row r="32" spans="1:7" ht="15" customHeight="1">
      <c r="A32" t="s">
        <v>190</v>
      </c>
      <c r="B32" s="14" t="str">
        <f t="shared" si="0"/>
        <v>LIBROS</v>
      </c>
      <c r="C32" s="15" t="s">
        <v>203</v>
      </c>
      <c r="D32" s="12">
        <v>86</v>
      </c>
      <c r="E32" s="1">
        <f t="shared" si="1"/>
        <v>1425880</v>
      </c>
      <c r="F32" s="7">
        <v>39482</v>
      </c>
      <c r="G32" s="12"/>
    </row>
    <row r="33" spans="1:7" ht="15" customHeight="1">
      <c r="A33" t="s">
        <v>192</v>
      </c>
      <c r="B33" s="14" t="str">
        <f t="shared" si="0"/>
        <v>PAPELERIA</v>
      </c>
      <c r="C33" s="15" t="s">
        <v>203</v>
      </c>
      <c r="D33" s="12">
        <v>56</v>
      </c>
      <c r="E33" s="1">
        <f t="shared" si="1"/>
        <v>1400000</v>
      </c>
      <c r="F33" s="7">
        <v>39474</v>
      </c>
      <c r="G33" s="12"/>
    </row>
    <row r="34" spans="1:7" ht="15" customHeight="1">
      <c r="A34" t="s">
        <v>191</v>
      </c>
      <c r="B34" s="14" t="str">
        <f t="shared" si="0"/>
        <v>MANUALES</v>
      </c>
      <c r="C34" s="15" t="s">
        <v>204</v>
      </c>
      <c r="D34" s="12">
        <v>85</v>
      </c>
      <c r="E34" s="1">
        <f t="shared" si="1"/>
        <v>1416666.6666666667</v>
      </c>
      <c r="F34" s="7">
        <v>39474</v>
      </c>
      <c r="G34" s="12"/>
    </row>
    <row r="35" spans="1:7" ht="15" customHeight="1">
      <c r="A35" t="s">
        <v>192</v>
      </c>
      <c r="B35" s="14" t="str">
        <f t="shared" si="0"/>
        <v>PAPELERIA</v>
      </c>
      <c r="C35" s="15" t="s">
        <v>203</v>
      </c>
      <c r="D35" s="12">
        <v>56</v>
      </c>
      <c r="E35" s="1">
        <f t="shared" si="1"/>
        <v>1400000</v>
      </c>
      <c r="F35" s="7">
        <v>39473</v>
      </c>
      <c r="G35" s="12"/>
    </row>
    <row r="36" spans="1:7" ht="15" customHeight="1">
      <c r="A36" t="s">
        <v>186</v>
      </c>
      <c r="B36" s="14" t="str">
        <f t="shared" si="0"/>
        <v>ARTICULOS DE ESCRITORIO</v>
      </c>
      <c r="C36" s="15" t="s">
        <v>203</v>
      </c>
      <c r="D36" s="12">
        <v>23</v>
      </c>
      <c r="E36" s="1">
        <f t="shared" si="1"/>
        <v>1356701</v>
      </c>
      <c r="F36" s="7">
        <v>39472</v>
      </c>
      <c r="G36" s="12"/>
    </row>
    <row r="37" spans="1:7" ht="15" customHeight="1">
      <c r="A37" t="s">
        <v>190</v>
      </c>
      <c r="B37" s="14" t="str">
        <f t="shared" si="0"/>
        <v>LIBROS</v>
      </c>
      <c r="C37" s="15" t="s">
        <v>204</v>
      </c>
      <c r="D37" s="12">
        <v>61</v>
      </c>
      <c r="E37" s="1">
        <f t="shared" si="1"/>
        <v>1348506.6666666667</v>
      </c>
      <c r="F37" s="7">
        <v>39470</v>
      </c>
      <c r="G37" s="12"/>
    </row>
    <row r="38" spans="1:7" ht="15" customHeight="1">
      <c r="A38" t="s">
        <v>192</v>
      </c>
      <c r="B38" s="14" t="str">
        <f t="shared" si="0"/>
        <v>PAPELERIA</v>
      </c>
      <c r="C38" s="15" t="s">
        <v>203</v>
      </c>
      <c r="D38" s="12">
        <v>53</v>
      </c>
      <c r="E38" s="1">
        <f t="shared" si="1"/>
        <v>1325000</v>
      </c>
      <c r="F38" s="7">
        <v>39469</v>
      </c>
      <c r="G38" s="12"/>
    </row>
    <row r="39" spans="1:7" ht="15" customHeight="1">
      <c r="A39" t="s">
        <v>190</v>
      </c>
      <c r="B39" s="14" t="str">
        <f t="shared" si="0"/>
        <v>LIBROS</v>
      </c>
      <c r="C39" s="15" t="s">
        <v>203</v>
      </c>
      <c r="D39" s="12">
        <v>79</v>
      </c>
      <c r="E39" s="1">
        <f t="shared" si="1"/>
        <v>1309820</v>
      </c>
      <c r="F39" s="7">
        <v>39467</v>
      </c>
      <c r="G39" s="12"/>
    </row>
    <row r="40" spans="1:7" ht="15" customHeight="1">
      <c r="A40" t="s">
        <v>190</v>
      </c>
      <c r="B40" s="14" t="str">
        <f t="shared" si="0"/>
        <v>LIBROS</v>
      </c>
      <c r="C40" s="15" t="s">
        <v>203</v>
      </c>
      <c r="D40" s="12">
        <v>79</v>
      </c>
      <c r="E40" s="1">
        <f t="shared" si="1"/>
        <v>1309820</v>
      </c>
      <c r="F40" s="7">
        <v>39467</v>
      </c>
      <c r="G40" s="12"/>
    </row>
    <row r="41" spans="1:7" ht="15" customHeight="1">
      <c r="A41" t="s">
        <v>192</v>
      </c>
      <c r="B41" s="14" t="str">
        <f t="shared" si="0"/>
        <v>PAPELERIA</v>
      </c>
      <c r="C41" s="15" t="s">
        <v>203</v>
      </c>
      <c r="D41" s="12">
        <v>51</v>
      </c>
      <c r="E41" s="1">
        <f t="shared" si="1"/>
        <v>1275000</v>
      </c>
      <c r="F41" s="7">
        <v>39464</v>
      </c>
      <c r="G41" s="12"/>
    </row>
    <row r="42" spans="1:7" ht="15" customHeight="1">
      <c r="A42" t="s">
        <v>192</v>
      </c>
      <c r="B42" s="14" t="str">
        <f t="shared" si="0"/>
        <v>PAPELERIA</v>
      </c>
      <c r="C42" s="15" t="s">
        <v>203</v>
      </c>
      <c r="D42" s="12">
        <v>52</v>
      </c>
      <c r="E42" s="1">
        <f t="shared" si="1"/>
        <v>1300000</v>
      </c>
      <c r="F42" s="7">
        <v>39464</v>
      </c>
      <c r="G42" s="12"/>
    </row>
    <row r="43" spans="1:7" ht="15" customHeight="1">
      <c r="A43" t="s">
        <v>191</v>
      </c>
      <c r="B43" s="14" t="str">
        <f t="shared" si="0"/>
        <v>MANUALES</v>
      </c>
      <c r="C43" s="15" t="s">
        <v>204</v>
      </c>
      <c r="D43" s="12">
        <v>72</v>
      </c>
      <c r="E43" s="1">
        <f t="shared" si="1"/>
        <v>1200000</v>
      </c>
      <c r="F43" s="7">
        <v>39463</v>
      </c>
      <c r="G43" s="12"/>
    </row>
    <row r="44" spans="1:7" ht="15" customHeight="1">
      <c r="A44" t="s">
        <v>192</v>
      </c>
      <c r="B44" s="14" t="str">
        <f t="shared" si="0"/>
        <v>PAPELERIA</v>
      </c>
      <c r="C44" s="15" t="s">
        <v>203</v>
      </c>
      <c r="D44" s="12">
        <v>49</v>
      </c>
      <c r="E44" s="1">
        <f t="shared" si="1"/>
        <v>1225000</v>
      </c>
      <c r="F44" s="7">
        <v>39463</v>
      </c>
      <c r="G44" s="12"/>
    </row>
    <row r="45" spans="1:7" ht="15" customHeight="1">
      <c r="A45" t="s">
        <v>192</v>
      </c>
      <c r="B45" s="14" t="str">
        <f t="shared" si="0"/>
        <v>PAPELERIA</v>
      </c>
      <c r="C45" s="15" t="s">
        <v>203</v>
      </c>
      <c r="D45" s="12">
        <v>46</v>
      </c>
      <c r="E45" s="1">
        <f t="shared" si="1"/>
        <v>1150000</v>
      </c>
      <c r="F45" s="7">
        <v>39462</v>
      </c>
      <c r="G45" s="12"/>
    </row>
    <row r="46" spans="1:7" ht="15" customHeight="1">
      <c r="A46" t="s">
        <v>190</v>
      </c>
      <c r="B46" s="14" t="str">
        <f t="shared" si="0"/>
        <v>LIBROS</v>
      </c>
      <c r="C46" s="15" t="s">
        <v>203</v>
      </c>
      <c r="D46" s="12">
        <v>70</v>
      </c>
      <c r="E46" s="1">
        <f t="shared" si="1"/>
        <v>1160600</v>
      </c>
      <c r="F46" s="7">
        <v>39462</v>
      </c>
      <c r="G46" s="12"/>
    </row>
    <row r="47" spans="1:7" ht="15" customHeight="1">
      <c r="A47" t="s">
        <v>190</v>
      </c>
      <c r="B47" s="14" t="str">
        <f t="shared" si="0"/>
        <v>LIBROS</v>
      </c>
      <c r="C47" s="15" t="s">
        <v>203</v>
      </c>
      <c r="D47" s="12">
        <v>72</v>
      </c>
      <c r="E47" s="1">
        <f t="shared" si="1"/>
        <v>1193760</v>
      </c>
      <c r="F47" s="7">
        <v>39462</v>
      </c>
      <c r="G47" s="12"/>
    </row>
    <row r="48" spans="1:7" ht="15" customHeight="1">
      <c r="A48" t="s">
        <v>191</v>
      </c>
      <c r="B48" s="14" t="str">
        <f t="shared" si="0"/>
        <v>MANUALES</v>
      </c>
      <c r="C48" s="15" t="s">
        <v>204</v>
      </c>
      <c r="D48">
        <v>31</v>
      </c>
      <c r="E48" s="1">
        <f t="shared" si="1"/>
        <v>516666.66666666669</v>
      </c>
      <c r="F48" s="7">
        <v>39447</v>
      </c>
      <c r="G48" s="12"/>
    </row>
    <row r="49" spans="1:7" ht="15" customHeight="1">
      <c r="A49" t="s">
        <v>188</v>
      </c>
      <c r="B49" s="14" t="str">
        <f t="shared" si="0"/>
        <v>COMPUTADORES</v>
      </c>
      <c r="C49" s="15" t="s">
        <v>204</v>
      </c>
      <c r="D49" s="12">
        <v>90</v>
      </c>
      <c r="E49" s="1">
        <f t="shared" si="1"/>
        <v>150960000</v>
      </c>
      <c r="F49" s="7">
        <v>39447</v>
      </c>
      <c r="G49" s="12"/>
    </row>
    <row r="50" spans="1:7" ht="15" customHeight="1">
      <c r="A50" t="s">
        <v>188</v>
      </c>
      <c r="B50" s="14" t="str">
        <f t="shared" si="0"/>
        <v>COMPUTADORES</v>
      </c>
      <c r="C50" s="15" t="s">
        <v>204</v>
      </c>
      <c r="D50" s="12">
        <v>93</v>
      </c>
      <c r="E50" s="1">
        <f t="shared" si="1"/>
        <v>155992000</v>
      </c>
      <c r="F50" s="7">
        <v>39447</v>
      </c>
      <c r="G50" s="12"/>
    </row>
    <row r="51" spans="1:7" ht="15" customHeight="1">
      <c r="A51" t="s">
        <v>188</v>
      </c>
      <c r="B51" s="14" t="str">
        <f t="shared" si="0"/>
        <v>COMPUTADORES</v>
      </c>
      <c r="C51" s="15" t="s">
        <v>204</v>
      </c>
      <c r="D51" s="12">
        <v>98</v>
      </c>
      <c r="E51" s="1">
        <f t="shared" si="1"/>
        <v>164378666.66666666</v>
      </c>
      <c r="F51" s="7">
        <v>39447</v>
      </c>
      <c r="G51" s="12"/>
    </row>
    <row r="52" spans="1:7" ht="15" customHeight="1">
      <c r="A52" t="s">
        <v>190</v>
      </c>
      <c r="B52" s="14" t="str">
        <f t="shared" si="0"/>
        <v>LIBROS</v>
      </c>
      <c r="C52" s="15" t="s">
        <v>203</v>
      </c>
      <c r="D52" s="12">
        <v>30</v>
      </c>
      <c r="E52" s="1">
        <f t="shared" si="1"/>
        <v>497400</v>
      </c>
      <c r="F52" s="7">
        <v>39446</v>
      </c>
      <c r="G52" s="12"/>
    </row>
    <row r="53" spans="1:7" ht="15" customHeight="1">
      <c r="A53" t="s">
        <v>188</v>
      </c>
      <c r="B53" s="14" t="str">
        <f t="shared" si="0"/>
        <v>COMPUTADORES</v>
      </c>
      <c r="C53" s="15" t="s">
        <v>203</v>
      </c>
      <c r="D53" s="12">
        <v>98</v>
      </c>
      <c r="E53" s="1">
        <f t="shared" si="1"/>
        <v>123284000</v>
      </c>
      <c r="F53" s="7">
        <v>39446</v>
      </c>
      <c r="G53" s="12"/>
    </row>
    <row r="54" spans="1:7" ht="15" customHeight="1">
      <c r="A54" t="s">
        <v>188</v>
      </c>
      <c r="B54" s="14" t="str">
        <f t="shared" si="0"/>
        <v>COMPUTADORES</v>
      </c>
      <c r="C54" s="15" t="s">
        <v>203</v>
      </c>
      <c r="D54" s="12">
        <v>99</v>
      </c>
      <c r="E54" s="1">
        <f t="shared" si="1"/>
        <v>124542000</v>
      </c>
      <c r="F54" s="7">
        <v>39446</v>
      </c>
      <c r="G54" s="12"/>
    </row>
    <row r="55" spans="1:7" ht="15" customHeight="1">
      <c r="A55" t="s">
        <v>188</v>
      </c>
      <c r="B55" s="14" t="str">
        <f t="shared" si="0"/>
        <v>COMPUTADORES</v>
      </c>
      <c r="C55" s="15" t="s">
        <v>204</v>
      </c>
      <c r="D55" s="12">
        <v>78</v>
      </c>
      <c r="E55" s="1">
        <f t="shared" si="1"/>
        <v>130832000</v>
      </c>
      <c r="F55" s="7">
        <v>39446</v>
      </c>
      <c r="G55" s="12"/>
    </row>
    <row r="56" spans="1:7" ht="15" customHeight="1">
      <c r="A56" t="s">
        <v>188</v>
      </c>
      <c r="B56" s="14" t="str">
        <f t="shared" si="0"/>
        <v>COMPUTADORES</v>
      </c>
      <c r="C56" s="15" t="s">
        <v>204</v>
      </c>
      <c r="D56" s="12">
        <v>81</v>
      </c>
      <c r="E56" s="1">
        <f t="shared" si="1"/>
        <v>135864000</v>
      </c>
      <c r="F56" s="7">
        <v>39446</v>
      </c>
      <c r="G56" s="12"/>
    </row>
    <row r="57" spans="1:7" ht="15" customHeight="1">
      <c r="A57" t="s">
        <v>191</v>
      </c>
      <c r="B57" s="14" t="str">
        <f t="shared" si="0"/>
        <v>MANUALES</v>
      </c>
      <c r="C57" s="15" t="s">
        <v>203</v>
      </c>
      <c r="D57" s="12">
        <v>39</v>
      </c>
      <c r="E57" s="1">
        <f t="shared" si="1"/>
        <v>487500</v>
      </c>
      <c r="F57" s="7">
        <v>39445</v>
      </c>
      <c r="G57" s="12"/>
    </row>
    <row r="58" spans="1:7" ht="15" customHeight="1">
      <c r="A58" t="s">
        <v>192</v>
      </c>
      <c r="B58" s="14" t="str">
        <f t="shared" si="0"/>
        <v>PAPELERIA</v>
      </c>
      <c r="C58" s="15" t="s">
        <v>203</v>
      </c>
      <c r="D58" s="12">
        <v>19</v>
      </c>
      <c r="E58" s="1">
        <f t="shared" si="1"/>
        <v>475000</v>
      </c>
      <c r="F58" s="7">
        <v>39444</v>
      </c>
      <c r="G58" s="12"/>
    </row>
    <row r="59" spans="1:7" ht="15" customHeight="1">
      <c r="A59" t="s">
        <v>191</v>
      </c>
      <c r="B59" s="14" t="str">
        <f t="shared" si="0"/>
        <v>MANUALES</v>
      </c>
      <c r="C59" s="15" t="s">
        <v>204</v>
      </c>
      <c r="D59" s="12">
        <v>28</v>
      </c>
      <c r="E59" s="1">
        <f t="shared" si="1"/>
        <v>466666.66666666669</v>
      </c>
      <c r="F59" s="7">
        <v>39443</v>
      </c>
      <c r="G59" s="12"/>
    </row>
    <row r="60" spans="1:7" ht="15" customHeight="1">
      <c r="A60" t="s">
        <v>188</v>
      </c>
      <c r="B60" s="14" t="str">
        <f t="shared" si="0"/>
        <v>COMPUTADORES</v>
      </c>
      <c r="C60" s="15" t="s">
        <v>203</v>
      </c>
      <c r="D60" s="12">
        <v>89</v>
      </c>
      <c r="E60" s="1">
        <f t="shared" si="1"/>
        <v>111962000</v>
      </c>
      <c r="F60" s="7">
        <v>39443</v>
      </c>
      <c r="G60" s="12"/>
    </row>
    <row r="61" spans="1:7" ht="15" customHeight="1">
      <c r="A61" t="s">
        <v>193</v>
      </c>
      <c r="B61" s="14" t="str">
        <f t="shared" si="0"/>
        <v>REVISTAS</v>
      </c>
      <c r="C61" s="15" t="s">
        <v>204</v>
      </c>
      <c r="D61" s="12">
        <v>95</v>
      </c>
      <c r="E61" s="1">
        <f t="shared" si="1"/>
        <v>456000</v>
      </c>
      <c r="F61" s="7">
        <v>39442</v>
      </c>
      <c r="G61" s="12"/>
    </row>
    <row r="62" spans="1:7" ht="15" customHeight="1">
      <c r="A62" t="s">
        <v>191</v>
      </c>
      <c r="B62" s="14" t="str">
        <f t="shared" si="0"/>
        <v>MANUALES</v>
      </c>
      <c r="C62" s="15" t="s">
        <v>203</v>
      </c>
      <c r="D62" s="12">
        <v>35</v>
      </c>
      <c r="E62" s="1">
        <f t="shared" si="1"/>
        <v>437500</v>
      </c>
      <c r="F62" s="7">
        <v>39441</v>
      </c>
      <c r="G62" s="12"/>
    </row>
    <row r="63" spans="1:7" ht="15" customHeight="1">
      <c r="A63" t="s">
        <v>188</v>
      </c>
      <c r="B63" s="14" t="str">
        <f t="shared" si="0"/>
        <v>COMPUTADORES</v>
      </c>
      <c r="C63" s="15" t="s">
        <v>203</v>
      </c>
      <c r="D63" s="12">
        <v>83</v>
      </c>
      <c r="E63" s="1">
        <f t="shared" si="1"/>
        <v>104414000</v>
      </c>
      <c r="F63" s="7">
        <v>39441</v>
      </c>
      <c r="G63" s="12"/>
    </row>
    <row r="64" spans="1:7" ht="15" customHeight="1">
      <c r="A64" t="s">
        <v>188</v>
      </c>
      <c r="B64" s="14" t="str">
        <f t="shared" si="0"/>
        <v>COMPUTADORES</v>
      </c>
      <c r="C64" s="15" t="s">
        <v>204</v>
      </c>
      <c r="D64" s="12">
        <v>65</v>
      </c>
      <c r="E64" s="1">
        <f t="shared" si="1"/>
        <v>109026666.66666666</v>
      </c>
      <c r="F64" s="7">
        <v>39441</v>
      </c>
      <c r="G64" s="12"/>
    </row>
    <row r="65" spans="1:7" ht="15" customHeight="1">
      <c r="A65" t="s">
        <v>191</v>
      </c>
      <c r="B65" s="14" t="str">
        <f t="shared" si="0"/>
        <v>MANUALES</v>
      </c>
      <c r="C65" s="15" t="s">
        <v>203</v>
      </c>
      <c r="D65" s="12">
        <v>34</v>
      </c>
      <c r="E65" s="1">
        <f t="shared" si="1"/>
        <v>425000</v>
      </c>
      <c r="F65" s="7">
        <v>39440</v>
      </c>
      <c r="G65" s="12"/>
    </row>
    <row r="66" spans="1:7" ht="15" customHeight="1">
      <c r="A66" t="s">
        <v>188</v>
      </c>
      <c r="B66" s="14" t="str">
        <f t="shared" ref="B66:B129" si="2">VLOOKUP(A66,ARTICULOS,2)</f>
        <v>COMPUTADORES</v>
      </c>
      <c r="C66" s="15" t="s">
        <v>204</v>
      </c>
      <c r="D66" s="12">
        <v>58</v>
      </c>
      <c r="E66" s="1">
        <f t="shared" ref="E66:E129" si="3">IF(C66="E",VLOOKUP(A66,ARTICULOS,5)*D66,VLOOKUP(A66,ARTICULOS,6)*D66)</f>
        <v>97285333.333333328</v>
      </c>
      <c r="F66" s="7">
        <v>39440</v>
      </c>
      <c r="G66" s="12"/>
    </row>
    <row r="67" spans="1:7" ht="15" customHeight="1">
      <c r="A67" t="s">
        <v>188</v>
      </c>
      <c r="B67" s="14" t="str">
        <f t="shared" si="2"/>
        <v>COMPUTADORES</v>
      </c>
      <c r="C67" s="15" t="s">
        <v>204</v>
      </c>
      <c r="D67" s="12">
        <v>61</v>
      </c>
      <c r="E67" s="1">
        <f t="shared" si="3"/>
        <v>102317333.33333333</v>
      </c>
      <c r="F67" s="7">
        <v>39440</v>
      </c>
      <c r="G67" s="12"/>
    </row>
    <row r="68" spans="1:7" ht="15" customHeight="1">
      <c r="A68" t="s">
        <v>188</v>
      </c>
      <c r="B68" s="14" t="str">
        <f t="shared" si="2"/>
        <v>COMPUTADORES</v>
      </c>
      <c r="C68" s="15" t="s">
        <v>203</v>
      </c>
      <c r="D68" s="12">
        <v>82</v>
      </c>
      <c r="E68" s="1">
        <f t="shared" si="3"/>
        <v>103156000</v>
      </c>
      <c r="F68" s="7">
        <v>39440</v>
      </c>
      <c r="G68" s="12"/>
    </row>
    <row r="69" spans="1:7" ht="15" customHeight="1">
      <c r="A69" t="s">
        <v>188</v>
      </c>
      <c r="B69" s="14" t="str">
        <f t="shared" si="2"/>
        <v>COMPUTADORES</v>
      </c>
      <c r="C69" s="15" t="s">
        <v>203</v>
      </c>
      <c r="D69" s="12">
        <v>82</v>
      </c>
      <c r="E69" s="1">
        <f t="shared" si="3"/>
        <v>103156000</v>
      </c>
      <c r="F69" s="7">
        <v>39440</v>
      </c>
      <c r="G69" s="12"/>
    </row>
    <row r="70" spans="1:7" ht="15" customHeight="1">
      <c r="A70" t="s">
        <v>191</v>
      </c>
      <c r="B70" s="14" t="str">
        <f t="shared" si="2"/>
        <v>MANUALES</v>
      </c>
      <c r="C70" s="15" t="s">
        <v>203</v>
      </c>
      <c r="D70" s="12">
        <v>34</v>
      </c>
      <c r="E70" s="1">
        <f t="shared" si="3"/>
        <v>425000</v>
      </c>
      <c r="F70" s="7">
        <v>39439</v>
      </c>
      <c r="G70" s="12"/>
    </row>
    <row r="71" spans="1:7" ht="15" customHeight="1">
      <c r="A71" t="s">
        <v>188</v>
      </c>
      <c r="B71" s="14" t="str">
        <f t="shared" si="2"/>
        <v>COMPUTADORES</v>
      </c>
      <c r="C71" s="15" t="s">
        <v>204</v>
      </c>
      <c r="D71" s="12">
        <v>53</v>
      </c>
      <c r="E71" s="1">
        <f t="shared" si="3"/>
        <v>88898666.666666657</v>
      </c>
      <c r="F71" s="7">
        <v>39439</v>
      </c>
      <c r="G71" s="12"/>
    </row>
    <row r="72" spans="1:7" ht="15" customHeight="1">
      <c r="A72" t="s">
        <v>188</v>
      </c>
      <c r="B72" s="14" t="str">
        <f t="shared" si="2"/>
        <v>COMPUTADORES</v>
      </c>
      <c r="C72" s="15" t="s">
        <v>203</v>
      </c>
      <c r="D72" s="12">
        <v>73</v>
      </c>
      <c r="E72" s="1">
        <f t="shared" si="3"/>
        <v>91834000</v>
      </c>
      <c r="F72" s="7">
        <v>39439</v>
      </c>
      <c r="G72" s="12"/>
    </row>
    <row r="73" spans="1:7" ht="15" customHeight="1">
      <c r="A73" t="s">
        <v>188</v>
      </c>
      <c r="B73" s="14" t="str">
        <f t="shared" si="2"/>
        <v>COMPUTADORES</v>
      </c>
      <c r="C73" s="15" t="s">
        <v>203</v>
      </c>
      <c r="D73" s="12">
        <v>76</v>
      </c>
      <c r="E73" s="1">
        <f t="shared" si="3"/>
        <v>95608000</v>
      </c>
      <c r="F73" s="7">
        <v>39439</v>
      </c>
      <c r="G73" s="12"/>
    </row>
    <row r="74" spans="1:7" ht="15" customHeight="1">
      <c r="A74" t="s">
        <v>193</v>
      </c>
      <c r="B74" s="14" t="str">
        <f t="shared" si="2"/>
        <v>REVISTAS</v>
      </c>
      <c r="C74" s="15" t="s">
        <v>204</v>
      </c>
      <c r="D74" s="12">
        <v>88</v>
      </c>
      <c r="E74" s="1">
        <f t="shared" si="3"/>
        <v>422400</v>
      </c>
      <c r="F74" s="7">
        <v>39438</v>
      </c>
      <c r="G74" s="12"/>
    </row>
    <row r="75" spans="1:7" ht="15" customHeight="1">
      <c r="A75" t="s">
        <v>188</v>
      </c>
      <c r="B75" s="14" t="str">
        <f t="shared" si="2"/>
        <v>COMPUTADORES</v>
      </c>
      <c r="C75" s="15" t="s">
        <v>204</v>
      </c>
      <c r="D75" s="12">
        <v>53</v>
      </c>
      <c r="E75" s="1">
        <f t="shared" si="3"/>
        <v>88898666.666666657</v>
      </c>
      <c r="F75" s="7">
        <v>39438</v>
      </c>
      <c r="G75" s="12"/>
    </row>
    <row r="76" spans="1:7" ht="15" customHeight="1">
      <c r="A76" t="s">
        <v>190</v>
      </c>
      <c r="B76" s="14" t="str">
        <f t="shared" si="2"/>
        <v>LIBROS</v>
      </c>
      <c r="C76" s="15" t="s">
        <v>203</v>
      </c>
      <c r="D76" s="12">
        <v>25</v>
      </c>
      <c r="E76" s="1">
        <f t="shared" si="3"/>
        <v>414500</v>
      </c>
      <c r="F76" s="7">
        <v>39437</v>
      </c>
      <c r="G76" s="12"/>
    </row>
    <row r="77" spans="1:7" ht="15" customHeight="1">
      <c r="A77" t="s">
        <v>193</v>
      </c>
      <c r="B77" s="14" t="str">
        <f t="shared" si="2"/>
        <v>REVISTAS</v>
      </c>
      <c r="C77" s="15" t="s">
        <v>204</v>
      </c>
      <c r="D77" s="12">
        <v>85</v>
      </c>
      <c r="E77" s="1">
        <f t="shared" si="3"/>
        <v>408000</v>
      </c>
      <c r="F77" s="7">
        <v>39436</v>
      </c>
      <c r="G77" s="12"/>
    </row>
    <row r="78" spans="1:7" ht="15" customHeight="1">
      <c r="A78" t="s">
        <v>193</v>
      </c>
      <c r="B78" s="14" t="str">
        <f t="shared" si="2"/>
        <v>REVISTAS</v>
      </c>
      <c r="C78" s="15" t="s">
        <v>204</v>
      </c>
      <c r="D78" s="12">
        <v>83</v>
      </c>
      <c r="E78" s="1">
        <f t="shared" si="3"/>
        <v>398400</v>
      </c>
      <c r="F78" s="7">
        <v>39435</v>
      </c>
      <c r="G78" s="12"/>
    </row>
    <row r="79" spans="1:7" ht="15" customHeight="1">
      <c r="A79" t="s">
        <v>186</v>
      </c>
      <c r="B79" s="14" t="str">
        <f t="shared" si="2"/>
        <v>ARTICULOS DE ESCRITORIO</v>
      </c>
      <c r="C79" s="15" t="s">
        <v>204</v>
      </c>
      <c r="D79" s="12">
        <v>4</v>
      </c>
      <c r="E79" s="1">
        <f t="shared" si="3"/>
        <v>314597.33333333331</v>
      </c>
      <c r="F79" s="7">
        <v>39434</v>
      </c>
      <c r="G79" s="12"/>
    </row>
    <row r="80" spans="1:7" ht="15" customHeight="1">
      <c r="A80" t="s">
        <v>191</v>
      </c>
      <c r="B80" s="14" t="str">
        <f t="shared" si="2"/>
        <v>MANUALES</v>
      </c>
      <c r="C80" s="15" t="s">
        <v>203</v>
      </c>
      <c r="D80" s="12">
        <v>31</v>
      </c>
      <c r="E80" s="1">
        <f t="shared" si="3"/>
        <v>387500</v>
      </c>
      <c r="F80" s="7">
        <v>39433</v>
      </c>
      <c r="G80" s="12"/>
    </row>
    <row r="81" spans="1:7" ht="15" customHeight="1">
      <c r="A81" t="s">
        <v>188</v>
      </c>
      <c r="B81" s="14" t="str">
        <f t="shared" si="2"/>
        <v>COMPUTADORES</v>
      </c>
      <c r="C81" s="15" t="s">
        <v>204</v>
      </c>
      <c r="D81" s="12">
        <v>51</v>
      </c>
      <c r="E81" s="1">
        <f t="shared" si="3"/>
        <v>85544000</v>
      </c>
      <c r="F81" s="7">
        <v>39433</v>
      </c>
      <c r="G81" s="12"/>
    </row>
    <row r="82" spans="1:7" ht="15" customHeight="1">
      <c r="A82" t="s">
        <v>188</v>
      </c>
      <c r="B82" s="14" t="str">
        <f t="shared" si="2"/>
        <v>COMPUTADORES</v>
      </c>
      <c r="C82" s="15" t="s">
        <v>203</v>
      </c>
      <c r="D82" s="12">
        <v>70</v>
      </c>
      <c r="E82" s="1">
        <f t="shared" si="3"/>
        <v>88060000</v>
      </c>
      <c r="F82" s="7">
        <v>39433</v>
      </c>
      <c r="G82" s="12"/>
    </row>
    <row r="83" spans="1:7" ht="15" customHeight="1">
      <c r="A83" t="s">
        <v>191</v>
      </c>
      <c r="B83" s="14" t="str">
        <f t="shared" si="2"/>
        <v>MANUALES</v>
      </c>
      <c r="C83" s="15" t="s">
        <v>203</v>
      </c>
      <c r="D83" s="12">
        <v>29</v>
      </c>
      <c r="E83" s="1">
        <f t="shared" si="3"/>
        <v>362500</v>
      </c>
      <c r="F83" s="7">
        <v>39432</v>
      </c>
      <c r="G83" s="12"/>
    </row>
    <row r="84" spans="1:7" ht="15" customHeight="1">
      <c r="A84" t="s">
        <v>188</v>
      </c>
      <c r="B84" s="14" t="str">
        <f t="shared" si="2"/>
        <v>COMPUTADORES</v>
      </c>
      <c r="C84" s="15" t="s">
        <v>204</v>
      </c>
      <c r="D84" s="12">
        <v>45</v>
      </c>
      <c r="E84" s="1">
        <f t="shared" si="3"/>
        <v>75480000</v>
      </c>
      <c r="F84" s="7">
        <v>39432</v>
      </c>
      <c r="G84" s="12"/>
    </row>
    <row r="85" spans="1:7" ht="15" customHeight="1">
      <c r="A85" t="s">
        <v>188</v>
      </c>
      <c r="B85" s="14" t="str">
        <f t="shared" si="2"/>
        <v>COMPUTADORES</v>
      </c>
      <c r="C85" s="15" t="s">
        <v>204</v>
      </c>
      <c r="D85" s="12">
        <v>50</v>
      </c>
      <c r="E85" s="1">
        <f t="shared" si="3"/>
        <v>83866666.666666657</v>
      </c>
      <c r="F85" s="7">
        <v>39432</v>
      </c>
      <c r="G85" s="12"/>
    </row>
    <row r="86" spans="1:7" ht="15" customHeight="1">
      <c r="A86" t="s">
        <v>193</v>
      </c>
      <c r="B86" s="14" t="str">
        <f t="shared" si="2"/>
        <v>REVISTAS</v>
      </c>
      <c r="C86" s="15" t="s">
        <v>203</v>
      </c>
      <c r="D86" s="12">
        <v>95</v>
      </c>
      <c r="E86" s="1">
        <f t="shared" si="3"/>
        <v>342000</v>
      </c>
      <c r="F86" s="7">
        <v>39431</v>
      </c>
      <c r="G86" s="12"/>
    </row>
    <row r="87" spans="1:7" ht="15" customHeight="1">
      <c r="A87" t="s">
        <v>188</v>
      </c>
      <c r="B87" s="14" t="str">
        <f t="shared" si="2"/>
        <v>COMPUTADORES</v>
      </c>
      <c r="C87" s="15" t="s">
        <v>203</v>
      </c>
      <c r="D87" s="12">
        <v>54</v>
      </c>
      <c r="E87" s="1">
        <f t="shared" si="3"/>
        <v>67932000</v>
      </c>
      <c r="F87" s="7">
        <v>39431</v>
      </c>
      <c r="G87" s="12"/>
    </row>
    <row r="88" spans="1:7" ht="15" customHeight="1">
      <c r="A88" t="s">
        <v>188</v>
      </c>
      <c r="B88" s="14" t="str">
        <f t="shared" si="2"/>
        <v>COMPUTADORES</v>
      </c>
      <c r="C88" s="15" t="s">
        <v>204</v>
      </c>
      <c r="D88" s="12">
        <v>42</v>
      </c>
      <c r="E88" s="1">
        <f t="shared" si="3"/>
        <v>70448000</v>
      </c>
      <c r="F88" s="7">
        <v>39431</v>
      </c>
      <c r="G88" s="12"/>
    </row>
    <row r="89" spans="1:7" ht="15" customHeight="1">
      <c r="A89" t="s">
        <v>193</v>
      </c>
      <c r="B89" s="14" t="str">
        <f t="shared" si="2"/>
        <v>REVISTAS</v>
      </c>
      <c r="C89" s="15" t="s">
        <v>203</v>
      </c>
      <c r="D89" s="12">
        <v>90</v>
      </c>
      <c r="E89" s="1">
        <f t="shared" si="3"/>
        <v>324000</v>
      </c>
      <c r="F89" s="7">
        <v>39430</v>
      </c>
      <c r="G89" s="12"/>
    </row>
    <row r="90" spans="1:7" ht="15" customHeight="1">
      <c r="A90" t="s">
        <v>188</v>
      </c>
      <c r="B90" s="14" t="str">
        <f t="shared" si="2"/>
        <v>COMPUTADORES</v>
      </c>
      <c r="C90" s="15" t="s">
        <v>203</v>
      </c>
      <c r="D90" s="12">
        <v>49</v>
      </c>
      <c r="E90" s="1">
        <f t="shared" si="3"/>
        <v>61642000</v>
      </c>
      <c r="F90" s="7">
        <v>39430</v>
      </c>
      <c r="G90" s="12"/>
    </row>
    <row r="91" spans="1:7" ht="15" customHeight="1">
      <c r="A91" t="s">
        <v>188</v>
      </c>
      <c r="B91" s="14" t="str">
        <f t="shared" si="2"/>
        <v>COMPUTADORES</v>
      </c>
      <c r="C91" s="15" t="s">
        <v>203</v>
      </c>
      <c r="D91" s="12">
        <v>53</v>
      </c>
      <c r="E91" s="1">
        <f t="shared" si="3"/>
        <v>66674000</v>
      </c>
      <c r="F91" s="7">
        <v>39430</v>
      </c>
      <c r="G91" s="12"/>
    </row>
    <row r="92" spans="1:7" ht="15" customHeight="1">
      <c r="A92" t="s">
        <v>191</v>
      </c>
      <c r="B92" s="14" t="str">
        <f t="shared" si="2"/>
        <v>MANUALES</v>
      </c>
      <c r="C92" s="15" t="s">
        <v>204</v>
      </c>
      <c r="D92" s="12">
        <v>17</v>
      </c>
      <c r="E92" s="1">
        <f t="shared" si="3"/>
        <v>283333.33333333337</v>
      </c>
      <c r="F92" s="7">
        <v>39429</v>
      </c>
      <c r="G92" s="12"/>
    </row>
    <row r="93" spans="1:7" ht="15" customHeight="1">
      <c r="A93" t="s">
        <v>188</v>
      </c>
      <c r="B93" s="14" t="str">
        <f t="shared" si="2"/>
        <v>COMPUTADORES</v>
      </c>
      <c r="C93" s="15" t="s">
        <v>204</v>
      </c>
      <c r="D93">
        <v>35</v>
      </c>
      <c r="E93" s="1">
        <f t="shared" si="3"/>
        <v>58706666.666666664</v>
      </c>
      <c r="F93" s="7">
        <v>39429</v>
      </c>
      <c r="G93" s="12"/>
    </row>
    <row r="94" spans="1:7" ht="15" customHeight="1">
      <c r="A94" t="s">
        <v>188</v>
      </c>
      <c r="B94" s="14" t="str">
        <f t="shared" si="2"/>
        <v>COMPUTADORES</v>
      </c>
      <c r="C94" s="15" t="s">
        <v>204</v>
      </c>
      <c r="D94" s="12">
        <v>36</v>
      </c>
      <c r="E94" s="1">
        <f t="shared" si="3"/>
        <v>60384000</v>
      </c>
      <c r="F94" s="7">
        <v>39429</v>
      </c>
      <c r="G94" s="12"/>
    </row>
    <row r="95" spans="1:7" ht="15" customHeight="1">
      <c r="A95" t="s">
        <v>193</v>
      </c>
      <c r="B95" s="14" t="str">
        <f t="shared" si="2"/>
        <v>REVISTAS</v>
      </c>
      <c r="C95" s="15" t="s">
        <v>203</v>
      </c>
      <c r="D95" s="12">
        <v>80</v>
      </c>
      <c r="E95" s="1">
        <f t="shared" si="3"/>
        <v>288000</v>
      </c>
      <c r="F95" s="7">
        <v>39428</v>
      </c>
      <c r="G95" s="12"/>
    </row>
    <row r="96" spans="1:7" ht="15" customHeight="1">
      <c r="A96" t="s">
        <v>188</v>
      </c>
      <c r="B96" s="14" t="str">
        <f t="shared" si="2"/>
        <v>COMPUTADORES</v>
      </c>
      <c r="C96" s="15" t="s">
        <v>203</v>
      </c>
      <c r="D96" s="12">
        <v>45</v>
      </c>
      <c r="E96" s="1">
        <f t="shared" si="3"/>
        <v>56610000</v>
      </c>
      <c r="F96" s="7">
        <v>39428</v>
      </c>
      <c r="G96" s="12"/>
    </row>
    <row r="97" spans="1:7" ht="15" customHeight="1">
      <c r="A97" t="s">
        <v>193</v>
      </c>
      <c r="B97" s="14" t="str">
        <f t="shared" si="2"/>
        <v>REVISTAS</v>
      </c>
      <c r="C97" s="15" t="s">
        <v>203</v>
      </c>
      <c r="D97" s="12">
        <v>79</v>
      </c>
      <c r="E97" s="1">
        <f t="shared" si="3"/>
        <v>284400</v>
      </c>
      <c r="F97" s="7">
        <v>39427</v>
      </c>
      <c r="G97" s="12"/>
    </row>
    <row r="98" spans="1:7" ht="15" customHeight="1">
      <c r="A98" t="s">
        <v>193</v>
      </c>
      <c r="B98" s="14" t="str">
        <f t="shared" si="2"/>
        <v>REVISTAS</v>
      </c>
      <c r="C98" s="15" t="s">
        <v>203</v>
      </c>
      <c r="D98" s="12">
        <v>78</v>
      </c>
      <c r="E98" s="1">
        <f t="shared" si="3"/>
        <v>280800</v>
      </c>
      <c r="F98" s="7">
        <v>39426</v>
      </c>
      <c r="G98" s="12"/>
    </row>
    <row r="99" spans="1:7" ht="15" customHeight="1">
      <c r="A99" t="s">
        <v>187</v>
      </c>
      <c r="B99" s="14" t="str">
        <f t="shared" si="2"/>
        <v>CINTAS</v>
      </c>
      <c r="C99" s="15" t="s">
        <v>203</v>
      </c>
      <c r="D99" s="12">
        <v>4</v>
      </c>
      <c r="E99" s="1">
        <f t="shared" si="3"/>
        <v>260000</v>
      </c>
      <c r="F99" s="7">
        <v>39425</v>
      </c>
      <c r="G99" s="12"/>
    </row>
    <row r="100" spans="1:7" ht="15" customHeight="1">
      <c r="A100" t="s">
        <v>193</v>
      </c>
      <c r="B100" s="14" t="str">
        <f t="shared" si="2"/>
        <v>REVISTAS</v>
      </c>
      <c r="C100" s="15" t="s">
        <v>204</v>
      </c>
      <c r="D100" s="12">
        <v>54</v>
      </c>
      <c r="E100" s="1">
        <f t="shared" si="3"/>
        <v>259200</v>
      </c>
      <c r="F100" s="7">
        <v>39424</v>
      </c>
      <c r="G100" s="12"/>
    </row>
    <row r="101" spans="1:7" ht="15" customHeight="1">
      <c r="A101" t="s">
        <v>191</v>
      </c>
      <c r="B101" s="14" t="str">
        <f t="shared" si="2"/>
        <v>MANUALES</v>
      </c>
      <c r="C101" s="15" t="s">
        <v>204</v>
      </c>
      <c r="D101" s="12">
        <v>14</v>
      </c>
      <c r="E101" s="1">
        <f t="shared" si="3"/>
        <v>233333.33333333334</v>
      </c>
      <c r="F101" s="7">
        <v>39423</v>
      </c>
      <c r="G101" s="12"/>
    </row>
    <row r="102" spans="1:7" ht="15" customHeight="1">
      <c r="A102" t="s">
        <v>193</v>
      </c>
      <c r="B102" s="14" t="str">
        <f t="shared" si="2"/>
        <v>REVISTAS</v>
      </c>
      <c r="C102" s="15" t="s">
        <v>203</v>
      </c>
      <c r="D102" s="12">
        <v>63</v>
      </c>
      <c r="E102" s="1">
        <f t="shared" si="3"/>
        <v>226800</v>
      </c>
      <c r="F102" s="7">
        <v>39422</v>
      </c>
      <c r="G102" s="12"/>
    </row>
    <row r="103" spans="1:7" ht="15" customHeight="1">
      <c r="A103" t="s">
        <v>193</v>
      </c>
      <c r="B103" s="14" t="str">
        <f t="shared" si="2"/>
        <v>REVISTAS</v>
      </c>
      <c r="C103" s="15" t="s">
        <v>204</v>
      </c>
      <c r="D103" s="12">
        <v>44</v>
      </c>
      <c r="E103" s="1">
        <f t="shared" si="3"/>
        <v>211200</v>
      </c>
      <c r="F103" s="7">
        <v>39421</v>
      </c>
      <c r="G103" s="12"/>
    </row>
    <row r="104" spans="1:7" ht="15" customHeight="1">
      <c r="A104" t="s">
        <v>193</v>
      </c>
      <c r="B104" s="14" t="str">
        <f t="shared" si="2"/>
        <v>REVISTAS</v>
      </c>
      <c r="C104" s="15" t="s">
        <v>203</v>
      </c>
      <c r="D104" s="12">
        <v>58</v>
      </c>
      <c r="E104" s="1">
        <f t="shared" si="3"/>
        <v>208800</v>
      </c>
      <c r="F104" s="7">
        <v>39420</v>
      </c>
      <c r="G104" s="12"/>
    </row>
    <row r="105" spans="1:7" ht="15" customHeight="1">
      <c r="A105" t="s">
        <v>193</v>
      </c>
      <c r="B105" s="14" t="str">
        <f t="shared" si="2"/>
        <v>REVISTAS</v>
      </c>
      <c r="C105" s="15" t="s">
        <v>204</v>
      </c>
      <c r="D105" s="12">
        <v>43</v>
      </c>
      <c r="E105" s="1">
        <f t="shared" si="3"/>
        <v>206400</v>
      </c>
      <c r="F105" s="7">
        <v>39419</v>
      </c>
      <c r="G105" s="12"/>
    </row>
    <row r="106" spans="1:7" ht="15" customHeight="1">
      <c r="A106" t="s">
        <v>186</v>
      </c>
      <c r="B106" s="14" t="str">
        <f t="shared" si="2"/>
        <v>ARTICULOS DE ESCRITORIO</v>
      </c>
      <c r="C106" s="15" t="s">
        <v>204</v>
      </c>
      <c r="D106" s="12">
        <v>2</v>
      </c>
      <c r="E106" s="1">
        <f t="shared" si="3"/>
        <v>157298.66666666666</v>
      </c>
      <c r="F106" s="7">
        <v>39418</v>
      </c>
      <c r="G106" s="12"/>
    </row>
    <row r="107" spans="1:7" ht="15" customHeight="1">
      <c r="A107" t="s">
        <v>193</v>
      </c>
      <c r="B107" s="14" t="str">
        <f t="shared" si="2"/>
        <v>REVISTAS</v>
      </c>
      <c r="C107" s="15" t="s">
        <v>203</v>
      </c>
      <c r="D107" s="12">
        <v>55</v>
      </c>
      <c r="E107" s="1">
        <f t="shared" si="3"/>
        <v>198000</v>
      </c>
      <c r="F107" s="7">
        <v>39417</v>
      </c>
      <c r="G107" s="12"/>
    </row>
    <row r="108" spans="1:7" ht="15" customHeight="1">
      <c r="A108" t="s">
        <v>191</v>
      </c>
      <c r="B108" s="14" t="str">
        <f t="shared" si="2"/>
        <v>MANUALES</v>
      </c>
      <c r="C108" s="15" t="s">
        <v>204</v>
      </c>
      <c r="D108" s="12">
        <v>10</v>
      </c>
      <c r="E108" s="1">
        <f t="shared" si="3"/>
        <v>166666.66666666669</v>
      </c>
      <c r="F108" s="7">
        <v>39416</v>
      </c>
      <c r="G108" s="12"/>
    </row>
    <row r="109" spans="1:7" ht="15" customHeight="1">
      <c r="A109" t="s">
        <v>193</v>
      </c>
      <c r="B109" s="14" t="str">
        <f t="shared" si="2"/>
        <v>REVISTAS</v>
      </c>
      <c r="C109" s="15" t="s">
        <v>203</v>
      </c>
      <c r="D109" s="12">
        <v>49</v>
      </c>
      <c r="E109" s="1">
        <f t="shared" si="3"/>
        <v>176400</v>
      </c>
      <c r="F109" s="7">
        <v>39415</v>
      </c>
      <c r="G109" s="12"/>
    </row>
    <row r="110" spans="1:7" ht="15" customHeight="1">
      <c r="A110" t="s">
        <v>190</v>
      </c>
      <c r="B110" s="14" t="str">
        <f t="shared" si="2"/>
        <v>LIBROS</v>
      </c>
      <c r="C110" s="15" t="s">
        <v>203</v>
      </c>
      <c r="D110" s="12">
        <v>10</v>
      </c>
      <c r="E110" s="1">
        <f t="shared" si="3"/>
        <v>165800</v>
      </c>
      <c r="F110" s="7">
        <v>39414</v>
      </c>
      <c r="G110" s="12"/>
    </row>
    <row r="111" spans="1:7" ht="15" customHeight="1">
      <c r="A111" t="s">
        <v>191</v>
      </c>
      <c r="B111" s="14" t="str">
        <f t="shared" si="2"/>
        <v>MANUALES</v>
      </c>
      <c r="C111" s="15" t="s">
        <v>204</v>
      </c>
      <c r="D111" s="12">
        <v>8</v>
      </c>
      <c r="E111" s="1">
        <f t="shared" si="3"/>
        <v>133333.33333333334</v>
      </c>
      <c r="F111" s="7">
        <v>39413</v>
      </c>
      <c r="G111" s="12"/>
    </row>
    <row r="112" spans="1:7" ht="15" customHeight="1">
      <c r="A112" t="s">
        <v>193</v>
      </c>
      <c r="B112" s="14" t="str">
        <f t="shared" si="2"/>
        <v>REVISTAS</v>
      </c>
      <c r="C112" s="15" t="s">
        <v>204</v>
      </c>
      <c r="D112" s="12">
        <v>29</v>
      </c>
      <c r="E112" s="1">
        <f t="shared" si="3"/>
        <v>139200</v>
      </c>
      <c r="F112" s="7">
        <v>39412</v>
      </c>
      <c r="G112" s="12"/>
    </row>
    <row r="113" spans="1:7" ht="15" customHeight="1">
      <c r="A113" t="s">
        <v>193</v>
      </c>
      <c r="B113" s="14" t="str">
        <f t="shared" si="2"/>
        <v>REVISTAS</v>
      </c>
      <c r="C113" s="15" t="s">
        <v>203</v>
      </c>
      <c r="D113" s="12">
        <v>38</v>
      </c>
      <c r="E113" s="1">
        <f t="shared" si="3"/>
        <v>136800</v>
      </c>
      <c r="F113" s="7">
        <v>39411</v>
      </c>
      <c r="G113" s="12"/>
    </row>
    <row r="114" spans="1:7" ht="15" customHeight="1">
      <c r="A114" t="s">
        <v>189</v>
      </c>
      <c r="B114" s="14" t="str">
        <f t="shared" si="2"/>
        <v>DISCOS</v>
      </c>
      <c r="C114" s="15" t="s">
        <v>203</v>
      </c>
      <c r="D114" s="12">
        <v>61</v>
      </c>
      <c r="E114" s="1">
        <f t="shared" si="3"/>
        <v>15738000</v>
      </c>
      <c r="F114" s="7">
        <v>39411</v>
      </c>
      <c r="G114" s="12"/>
    </row>
    <row r="115" spans="1:7" ht="15" customHeight="1">
      <c r="A115" t="s">
        <v>188</v>
      </c>
      <c r="B115" s="14" t="str">
        <f t="shared" si="2"/>
        <v>COMPUTADORES</v>
      </c>
      <c r="C115" s="15" t="s">
        <v>204</v>
      </c>
      <c r="D115">
        <v>10</v>
      </c>
      <c r="E115" s="1">
        <f t="shared" si="3"/>
        <v>16773333.333333332</v>
      </c>
      <c r="F115" s="7">
        <v>39411</v>
      </c>
      <c r="G115" s="12"/>
    </row>
    <row r="116" spans="1:7" ht="15" customHeight="1">
      <c r="A116" t="s">
        <v>189</v>
      </c>
      <c r="B116" s="14" t="str">
        <f t="shared" si="2"/>
        <v>DISCOS</v>
      </c>
      <c r="C116" s="15" t="s">
        <v>203</v>
      </c>
      <c r="D116" s="12">
        <v>66</v>
      </c>
      <c r="E116" s="1">
        <f t="shared" si="3"/>
        <v>17028000</v>
      </c>
      <c r="F116" s="7">
        <v>39411</v>
      </c>
      <c r="G116" s="12"/>
    </row>
    <row r="117" spans="1:7" ht="15" customHeight="1">
      <c r="A117" t="s">
        <v>192</v>
      </c>
      <c r="B117" s="14" t="str">
        <f t="shared" si="2"/>
        <v>PAPELERIA</v>
      </c>
      <c r="C117" s="15" t="s">
        <v>203</v>
      </c>
      <c r="D117" s="12">
        <v>4</v>
      </c>
      <c r="E117" s="1">
        <f t="shared" si="3"/>
        <v>100000</v>
      </c>
      <c r="F117" s="7">
        <v>39410</v>
      </c>
      <c r="G117" s="12"/>
    </row>
    <row r="118" spans="1:7" ht="15" customHeight="1">
      <c r="A118" t="s">
        <v>188</v>
      </c>
      <c r="B118" s="14" t="str">
        <f t="shared" si="2"/>
        <v>COMPUTADORES</v>
      </c>
      <c r="C118" s="15" t="s">
        <v>204</v>
      </c>
      <c r="D118" s="12">
        <v>8</v>
      </c>
      <c r="E118" s="1">
        <f t="shared" si="3"/>
        <v>13418666.666666666</v>
      </c>
      <c r="F118" s="7">
        <v>39410</v>
      </c>
      <c r="G118" s="12"/>
    </row>
    <row r="119" spans="1:7" ht="15" customHeight="1">
      <c r="A119" t="s">
        <v>193</v>
      </c>
      <c r="B119" s="14" t="str">
        <f t="shared" si="2"/>
        <v>REVISTAS</v>
      </c>
      <c r="C119" s="15" t="s">
        <v>203</v>
      </c>
      <c r="D119" s="12">
        <v>30</v>
      </c>
      <c r="E119" s="1">
        <f t="shared" si="3"/>
        <v>108000</v>
      </c>
      <c r="F119" s="7">
        <v>39409</v>
      </c>
      <c r="G119" s="12"/>
    </row>
    <row r="120" spans="1:7" ht="15" customHeight="1">
      <c r="A120" t="s">
        <v>189</v>
      </c>
      <c r="B120" s="14" t="str">
        <f t="shared" si="2"/>
        <v>DISCOS</v>
      </c>
      <c r="C120" s="15" t="s">
        <v>203</v>
      </c>
      <c r="D120">
        <v>54</v>
      </c>
      <c r="E120" s="1">
        <f t="shared" si="3"/>
        <v>13932000</v>
      </c>
      <c r="F120" s="7">
        <v>39409</v>
      </c>
      <c r="G120" s="12"/>
    </row>
    <row r="121" spans="1:7" ht="15" customHeight="1">
      <c r="A121" t="s">
        <v>189</v>
      </c>
      <c r="B121" s="14" t="str">
        <f t="shared" si="2"/>
        <v>DISCOS</v>
      </c>
      <c r="C121" s="15" t="s">
        <v>204</v>
      </c>
      <c r="D121" s="12">
        <v>40</v>
      </c>
      <c r="E121" s="1">
        <f t="shared" si="3"/>
        <v>13760000</v>
      </c>
      <c r="F121" s="7">
        <v>39409</v>
      </c>
      <c r="G121" s="12"/>
    </row>
    <row r="122" spans="1:7" ht="15" customHeight="1">
      <c r="A122" t="s">
        <v>187</v>
      </c>
      <c r="B122" s="14" t="str">
        <f t="shared" si="2"/>
        <v>CINTAS</v>
      </c>
      <c r="C122" s="15" t="s">
        <v>204</v>
      </c>
      <c r="D122" s="12">
        <v>1</v>
      </c>
      <c r="E122" s="1">
        <f t="shared" si="3"/>
        <v>86666.666666666672</v>
      </c>
      <c r="F122" s="7">
        <v>39408</v>
      </c>
      <c r="G122" s="12"/>
    </row>
    <row r="123" spans="1:7" ht="15" customHeight="1">
      <c r="A123" t="s">
        <v>189</v>
      </c>
      <c r="B123" s="14" t="str">
        <f t="shared" si="2"/>
        <v>DISCOS</v>
      </c>
      <c r="C123" s="15" t="s">
        <v>203</v>
      </c>
      <c r="D123" s="12">
        <v>48</v>
      </c>
      <c r="E123" s="1">
        <f t="shared" si="3"/>
        <v>12384000</v>
      </c>
      <c r="F123" s="7">
        <v>39408</v>
      </c>
      <c r="G123" s="12"/>
    </row>
    <row r="124" spans="1:7" ht="15" customHeight="1">
      <c r="A124" t="s">
        <v>193</v>
      </c>
      <c r="B124" s="14" t="str">
        <f t="shared" si="2"/>
        <v>REVISTAS</v>
      </c>
      <c r="C124" s="15" t="s">
        <v>203</v>
      </c>
      <c r="D124" s="12">
        <v>23</v>
      </c>
      <c r="E124" s="1">
        <f t="shared" si="3"/>
        <v>82800</v>
      </c>
      <c r="F124" s="7">
        <v>39407</v>
      </c>
      <c r="G124" s="12"/>
    </row>
    <row r="125" spans="1:7" ht="15" customHeight="1">
      <c r="A125" t="s">
        <v>193</v>
      </c>
      <c r="B125" s="14" t="str">
        <f t="shared" si="2"/>
        <v>REVISTAS</v>
      </c>
      <c r="C125" s="15" t="s">
        <v>203</v>
      </c>
      <c r="D125" s="12">
        <v>21</v>
      </c>
      <c r="E125" s="1">
        <f t="shared" si="3"/>
        <v>75600</v>
      </c>
      <c r="F125" s="7">
        <v>39406</v>
      </c>
      <c r="G125" s="12"/>
    </row>
    <row r="126" spans="1:7" ht="15" customHeight="1">
      <c r="A126" t="s">
        <v>192</v>
      </c>
      <c r="B126" s="14" t="str">
        <f t="shared" si="2"/>
        <v>PAPELERIA</v>
      </c>
      <c r="C126" s="15" t="s">
        <v>203</v>
      </c>
      <c r="D126" s="12">
        <v>2</v>
      </c>
      <c r="E126" s="1">
        <f t="shared" si="3"/>
        <v>50000</v>
      </c>
      <c r="F126" s="7">
        <v>39405</v>
      </c>
      <c r="G126" s="12"/>
    </row>
    <row r="127" spans="1:7" ht="15" customHeight="1">
      <c r="A127" t="s">
        <v>193</v>
      </c>
      <c r="B127" s="14" t="str">
        <f t="shared" si="2"/>
        <v>REVISTAS</v>
      </c>
      <c r="C127" s="15" t="s">
        <v>204</v>
      </c>
      <c r="D127" s="12">
        <v>10</v>
      </c>
      <c r="E127" s="1">
        <f t="shared" si="3"/>
        <v>48000</v>
      </c>
      <c r="F127" s="7">
        <v>39404</v>
      </c>
      <c r="G127" s="12"/>
    </row>
    <row r="128" spans="1:7" ht="15" customHeight="1">
      <c r="A128" t="s">
        <v>193</v>
      </c>
      <c r="B128" s="14" t="str">
        <f t="shared" si="2"/>
        <v>REVISTAS</v>
      </c>
      <c r="C128" s="15" t="s">
        <v>203</v>
      </c>
      <c r="D128" s="12">
        <v>13</v>
      </c>
      <c r="E128" s="1">
        <f t="shared" si="3"/>
        <v>46800</v>
      </c>
      <c r="F128" s="7">
        <v>39403</v>
      </c>
      <c r="G128" s="12"/>
    </row>
    <row r="129" spans="1:7" ht="15" customHeight="1">
      <c r="A129" t="s">
        <v>189</v>
      </c>
      <c r="B129" s="14" t="str">
        <f t="shared" si="2"/>
        <v>DISCOS</v>
      </c>
      <c r="C129" s="15" t="s">
        <v>204</v>
      </c>
      <c r="D129" s="12">
        <v>34</v>
      </c>
      <c r="E129" s="1">
        <f t="shared" si="3"/>
        <v>11696000</v>
      </c>
      <c r="F129" s="7">
        <v>39403</v>
      </c>
      <c r="G129" s="12"/>
    </row>
    <row r="130" spans="1:7" ht="15" customHeight="1">
      <c r="A130" t="s">
        <v>191</v>
      </c>
      <c r="B130" s="14" t="str">
        <f t="shared" ref="B130:B193" si="4">VLOOKUP(A130,ARTICULOS,2)</f>
        <v>MANUALES</v>
      </c>
      <c r="C130" s="15" t="s">
        <v>203</v>
      </c>
      <c r="D130" s="12">
        <v>3</v>
      </c>
      <c r="E130" s="1">
        <f t="shared" ref="E130:E193" si="5">IF(C130="E",VLOOKUP(A130,ARTICULOS,5)*D130,VLOOKUP(A130,ARTICULOS,6)*D130)</f>
        <v>37500</v>
      </c>
      <c r="F130" s="7">
        <v>39402</v>
      </c>
      <c r="G130" s="12"/>
    </row>
    <row r="131" spans="1:7" ht="15" customHeight="1">
      <c r="A131" t="s">
        <v>193</v>
      </c>
      <c r="B131" s="14" t="str">
        <f t="shared" si="4"/>
        <v>REVISTAS</v>
      </c>
      <c r="C131" s="15" t="s">
        <v>203</v>
      </c>
      <c r="D131">
        <v>10</v>
      </c>
      <c r="E131" s="1">
        <f t="shared" si="5"/>
        <v>36000</v>
      </c>
      <c r="F131" s="7">
        <v>39401</v>
      </c>
      <c r="G131" s="12"/>
    </row>
    <row r="132" spans="1:7" ht="15" customHeight="1">
      <c r="A132" t="s">
        <v>189</v>
      </c>
      <c r="B132" s="14" t="str">
        <f t="shared" si="4"/>
        <v>DISCOS</v>
      </c>
      <c r="C132" s="15" t="s">
        <v>204</v>
      </c>
      <c r="D132" s="12">
        <v>28</v>
      </c>
      <c r="E132" s="1">
        <f t="shared" si="5"/>
        <v>9632000</v>
      </c>
      <c r="F132" s="7">
        <v>39401</v>
      </c>
      <c r="G132" s="12"/>
    </row>
    <row r="133" spans="1:7" ht="15" customHeight="1">
      <c r="A133" t="s">
        <v>189</v>
      </c>
      <c r="B133" s="14" t="str">
        <f t="shared" si="4"/>
        <v>DISCOS</v>
      </c>
      <c r="C133" s="15" t="s">
        <v>204</v>
      </c>
      <c r="D133" s="12">
        <v>28</v>
      </c>
      <c r="E133" s="1">
        <f t="shared" si="5"/>
        <v>9632000</v>
      </c>
      <c r="F133" s="7">
        <v>39401</v>
      </c>
      <c r="G133" s="12"/>
    </row>
    <row r="134" spans="1:7" ht="15" customHeight="1">
      <c r="A134" t="s">
        <v>193</v>
      </c>
      <c r="B134" s="14" t="str">
        <f t="shared" si="4"/>
        <v>REVISTAS</v>
      </c>
      <c r="C134" s="15" t="s">
        <v>203</v>
      </c>
      <c r="D134">
        <v>10</v>
      </c>
      <c r="E134" s="1">
        <f t="shared" si="5"/>
        <v>36000</v>
      </c>
      <c r="F134" s="7">
        <v>39400</v>
      </c>
      <c r="G134" s="12"/>
    </row>
    <row r="135" spans="1:7" ht="15" customHeight="1">
      <c r="A135" t="s">
        <v>188</v>
      </c>
      <c r="B135" s="14" t="str">
        <f t="shared" si="4"/>
        <v>COMPUTADORES</v>
      </c>
      <c r="C135" s="15" t="s">
        <v>203</v>
      </c>
      <c r="D135" s="12">
        <v>7</v>
      </c>
      <c r="E135" s="1">
        <f t="shared" si="5"/>
        <v>8806000</v>
      </c>
      <c r="F135" s="7">
        <v>39400</v>
      </c>
      <c r="G135" s="12"/>
    </row>
    <row r="136" spans="1:7" ht="15" customHeight="1">
      <c r="A136" t="s">
        <v>188</v>
      </c>
      <c r="B136" s="14" t="str">
        <f t="shared" si="4"/>
        <v>COMPUTADORES</v>
      </c>
      <c r="C136" s="15" t="s">
        <v>203</v>
      </c>
      <c r="D136" s="12">
        <v>7</v>
      </c>
      <c r="E136" s="1">
        <f t="shared" si="5"/>
        <v>8806000</v>
      </c>
      <c r="F136" s="7">
        <v>39400</v>
      </c>
      <c r="G136" s="12"/>
    </row>
    <row r="137" spans="1:7" ht="15" customHeight="1">
      <c r="A137" t="s">
        <v>193</v>
      </c>
      <c r="B137" s="14" t="str">
        <f t="shared" si="4"/>
        <v>REVISTAS</v>
      </c>
      <c r="C137" s="15" t="s">
        <v>204</v>
      </c>
      <c r="D137" s="12">
        <v>6</v>
      </c>
      <c r="E137" s="1">
        <f t="shared" si="5"/>
        <v>28800</v>
      </c>
      <c r="F137" s="7">
        <v>39399</v>
      </c>
      <c r="G137" s="12"/>
    </row>
    <row r="138" spans="1:7" ht="15" customHeight="1">
      <c r="A138" t="s">
        <v>193</v>
      </c>
      <c r="B138" s="14" t="str">
        <f t="shared" si="4"/>
        <v>REVISTAS</v>
      </c>
      <c r="C138" s="15" t="s">
        <v>204</v>
      </c>
      <c r="D138" s="12">
        <v>6</v>
      </c>
      <c r="E138" s="1">
        <f t="shared" si="5"/>
        <v>28800</v>
      </c>
      <c r="F138" s="7">
        <v>39398</v>
      </c>
      <c r="G138" s="12"/>
    </row>
    <row r="139" spans="1:7" ht="15" customHeight="1">
      <c r="A139" t="s">
        <v>193</v>
      </c>
      <c r="B139" s="14" t="str">
        <f t="shared" si="4"/>
        <v>REVISTAS</v>
      </c>
      <c r="C139" s="15" t="s">
        <v>204</v>
      </c>
      <c r="D139" s="12">
        <v>5</v>
      </c>
      <c r="E139" s="1">
        <f t="shared" si="5"/>
        <v>24000</v>
      </c>
      <c r="F139" s="7">
        <v>39397</v>
      </c>
      <c r="G139" s="12"/>
    </row>
    <row r="140" spans="1:7" ht="15" customHeight="1">
      <c r="A140" t="s">
        <v>186</v>
      </c>
      <c r="B140" s="14" t="str">
        <f t="shared" si="4"/>
        <v>ARTICULOS DE ESCRITORIO</v>
      </c>
      <c r="C140" s="15" t="s">
        <v>204</v>
      </c>
      <c r="D140" s="12">
        <v>99</v>
      </c>
      <c r="E140" s="1">
        <f t="shared" si="5"/>
        <v>7786283.9999999991</v>
      </c>
      <c r="F140" s="7">
        <v>39397</v>
      </c>
      <c r="G140" s="12"/>
    </row>
    <row r="141" spans="1:7" ht="15" customHeight="1">
      <c r="A141" t="s">
        <v>186</v>
      </c>
      <c r="B141" s="14" t="str">
        <f t="shared" si="4"/>
        <v>ARTICULOS DE ESCRITORIO</v>
      </c>
      <c r="C141" s="15" t="s">
        <v>204</v>
      </c>
      <c r="D141" s="12">
        <v>99</v>
      </c>
      <c r="E141" s="1">
        <f t="shared" si="5"/>
        <v>7786283.9999999991</v>
      </c>
      <c r="F141" s="7">
        <v>39397</v>
      </c>
      <c r="G141" s="12"/>
    </row>
    <row r="142" spans="1:7" ht="15" customHeight="1">
      <c r="A142" t="s">
        <v>190</v>
      </c>
      <c r="B142" s="14" t="str">
        <f t="shared" si="4"/>
        <v>LIBROS</v>
      </c>
      <c r="C142" s="15" t="s">
        <v>204</v>
      </c>
      <c r="D142" s="12">
        <v>1</v>
      </c>
      <c r="E142" s="1">
        <f t="shared" si="5"/>
        <v>22106.666666666668</v>
      </c>
      <c r="F142" s="7">
        <v>39396</v>
      </c>
      <c r="G142" s="12"/>
    </row>
    <row r="143" spans="1:7" ht="15" customHeight="1">
      <c r="A143" t="s">
        <v>192</v>
      </c>
      <c r="B143" s="14" t="str">
        <f t="shared" si="4"/>
        <v>PAPELERIA</v>
      </c>
      <c r="C143" s="15" t="s">
        <v>203</v>
      </c>
      <c r="D143" s="12">
        <v>1</v>
      </c>
      <c r="E143" s="1">
        <f t="shared" si="5"/>
        <v>25000</v>
      </c>
      <c r="F143" s="7">
        <v>39395</v>
      </c>
      <c r="G143" s="12"/>
    </row>
    <row r="144" spans="1:7" ht="15" customHeight="1">
      <c r="A144" t="s">
        <v>189</v>
      </c>
      <c r="B144" s="14" t="str">
        <f t="shared" si="4"/>
        <v>DISCOS</v>
      </c>
      <c r="C144" s="15" t="s">
        <v>203</v>
      </c>
      <c r="D144" s="12">
        <v>32</v>
      </c>
      <c r="E144" s="1">
        <f t="shared" si="5"/>
        <v>8256000</v>
      </c>
      <c r="F144" s="7">
        <v>39393</v>
      </c>
      <c r="G144" s="12"/>
    </row>
    <row r="145" spans="1:7" ht="15" customHeight="1">
      <c r="A145" t="s">
        <v>188</v>
      </c>
      <c r="B145" s="14" t="str">
        <f t="shared" si="4"/>
        <v>COMPUTADORES</v>
      </c>
      <c r="C145" s="15" t="s">
        <v>203</v>
      </c>
      <c r="D145" s="12">
        <v>7</v>
      </c>
      <c r="E145" s="1">
        <f t="shared" si="5"/>
        <v>8806000</v>
      </c>
      <c r="F145" s="7">
        <v>39393</v>
      </c>
      <c r="G145" s="12"/>
    </row>
    <row r="146" spans="1:7" ht="15" customHeight="1">
      <c r="A146" t="s">
        <v>189</v>
      </c>
      <c r="B146" s="14" t="str">
        <f t="shared" si="4"/>
        <v>DISCOS</v>
      </c>
      <c r="C146" s="15" t="s">
        <v>203</v>
      </c>
      <c r="D146" s="12">
        <v>32</v>
      </c>
      <c r="E146" s="1">
        <f t="shared" si="5"/>
        <v>8256000</v>
      </c>
      <c r="F146" s="7">
        <v>39393</v>
      </c>
      <c r="G146" s="12"/>
    </row>
    <row r="147" spans="1:7" ht="15" customHeight="1">
      <c r="A147" t="s">
        <v>188</v>
      </c>
      <c r="B147" s="14" t="str">
        <f t="shared" si="4"/>
        <v>COMPUTADORES</v>
      </c>
      <c r="C147" s="15" t="s">
        <v>203</v>
      </c>
      <c r="D147" s="12">
        <v>7</v>
      </c>
      <c r="E147" s="1">
        <f t="shared" si="5"/>
        <v>8806000</v>
      </c>
      <c r="F147" s="7">
        <v>39393</v>
      </c>
      <c r="G147" s="12"/>
    </row>
    <row r="148" spans="1:7" ht="15" customHeight="1">
      <c r="A148" t="s">
        <v>187</v>
      </c>
      <c r="B148" s="14" t="str">
        <f t="shared" si="4"/>
        <v>CINTAS</v>
      </c>
      <c r="C148" s="15" t="s">
        <v>204</v>
      </c>
      <c r="D148" s="12">
        <v>39</v>
      </c>
      <c r="E148" s="1">
        <f t="shared" si="5"/>
        <v>3380000</v>
      </c>
      <c r="F148" s="7">
        <v>39355</v>
      </c>
      <c r="G148" s="12"/>
    </row>
    <row r="149" spans="1:7" ht="15" customHeight="1">
      <c r="A149" t="s">
        <v>192</v>
      </c>
      <c r="B149" s="14" t="str">
        <f t="shared" si="4"/>
        <v>PAPELERIA</v>
      </c>
      <c r="C149" s="15" t="s">
        <v>204</v>
      </c>
      <c r="D149" s="12">
        <v>90</v>
      </c>
      <c r="E149" s="1">
        <f t="shared" si="5"/>
        <v>3000000</v>
      </c>
      <c r="F149" s="7">
        <v>39351</v>
      </c>
      <c r="G149" s="12"/>
    </row>
    <row r="150" spans="1:7" ht="15" customHeight="1">
      <c r="A150" t="s">
        <v>189</v>
      </c>
      <c r="B150" s="14" t="str">
        <f t="shared" si="4"/>
        <v>DISCOS</v>
      </c>
      <c r="C150" s="15" t="s">
        <v>204</v>
      </c>
      <c r="D150" s="12">
        <v>8</v>
      </c>
      <c r="E150" s="1">
        <f t="shared" si="5"/>
        <v>2752000</v>
      </c>
      <c r="F150" s="7">
        <v>39350</v>
      </c>
      <c r="G150" s="12"/>
    </row>
    <row r="151" spans="1:7" ht="15" customHeight="1">
      <c r="A151" t="s">
        <v>187</v>
      </c>
      <c r="B151" s="14" t="str">
        <f t="shared" si="4"/>
        <v>CINTAS</v>
      </c>
      <c r="C151" s="15" t="s">
        <v>203</v>
      </c>
      <c r="D151" s="12">
        <v>45</v>
      </c>
      <c r="E151" s="1">
        <f t="shared" si="5"/>
        <v>2925000</v>
      </c>
      <c r="F151" s="7">
        <v>39350</v>
      </c>
      <c r="G151" s="12"/>
    </row>
    <row r="152" spans="1:7" ht="15" customHeight="1">
      <c r="A152" t="s">
        <v>186</v>
      </c>
      <c r="B152" s="14" t="str">
        <f t="shared" si="4"/>
        <v>ARTICULOS DE ESCRITORIO</v>
      </c>
      <c r="C152" s="15" t="s">
        <v>203</v>
      </c>
      <c r="D152" s="12">
        <v>50</v>
      </c>
      <c r="E152" s="1">
        <f t="shared" si="5"/>
        <v>2949350</v>
      </c>
      <c r="F152" s="7">
        <v>39350</v>
      </c>
      <c r="G152" s="12"/>
    </row>
    <row r="153" spans="1:7" ht="15" customHeight="1">
      <c r="A153" t="s">
        <v>192</v>
      </c>
      <c r="B153" s="14" t="str">
        <f t="shared" si="4"/>
        <v>PAPELERIA</v>
      </c>
      <c r="C153" s="15" t="s">
        <v>204</v>
      </c>
      <c r="D153" s="12">
        <v>83</v>
      </c>
      <c r="E153" s="1">
        <f t="shared" si="5"/>
        <v>2766666.666666667</v>
      </c>
      <c r="F153" s="7">
        <v>39348</v>
      </c>
      <c r="G153" s="12"/>
    </row>
    <row r="154" spans="1:7" ht="15" customHeight="1">
      <c r="A154" t="s">
        <v>186</v>
      </c>
      <c r="B154" s="14" t="str">
        <f t="shared" si="4"/>
        <v>ARTICULOS DE ESCRITORIO</v>
      </c>
      <c r="C154" s="15" t="s">
        <v>203</v>
      </c>
      <c r="D154" s="12">
        <v>46</v>
      </c>
      <c r="E154" s="1">
        <f t="shared" si="5"/>
        <v>2713402</v>
      </c>
      <c r="F154" s="7">
        <v>39346</v>
      </c>
      <c r="G154" s="12"/>
    </row>
    <row r="155" spans="1:7" ht="15" customHeight="1">
      <c r="A155" t="s">
        <v>186</v>
      </c>
      <c r="B155" s="14" t="str">
        <f t="shared" si="4"/>
        <v>ARTICULOS DE ESCRITORIO</v>
      </c>
      <c r="C155" s="15" t="s">
        <v>203</v>
      </c>
      <c r="D155" s="12">
        <v>44</v>
      </c>
      <c r="E155" s="1">
        <f t="shared" si="5"/>
        <v>2595428</v>
      </c>
      <c r="F155" s="7">
        <v>39345</v>
      </c>
      <c r="G155" s="12"/>
    </row>
    <row r="156" spans="1:7" ht="15" customHeight="1">
      <c r="A156" t="s">
        <v>187</v>
      </c>
      <c r="B156" s="14" t="str">
        <f t="shared" si="4"/>
        <v>CINTAS</v>
      </c>
      <c r="C156" s="15" t="s">
        <v>203</v>
      </c>
      <c r="D156" s="12">
        <v>41</v>
      </c>
      <c r="E156" s="1">
        <f t="shared" si="5"/>
        <v>2665000</v>
      </c>
      <c r="F156" s="7">
        <v>39345</v>
      </c>
      <c r="G156" s="12"/>
    </row>
    <row r="157" spans="1:7" ht="15" customHeight="1">
      <c r="A157" t="s">
        <v>187</v>
      </c>
      <c r="B157" s="14" t="str">
        <f t="shared" si="4"/>
        <v>CINTAS</v>
      </c>
      <c r="C157" s="15" t="s">
        <v>203</v>
      </c>
      <c r="D157" s="12">
        <v>39</v>
      </c>
      <c r="E157" s="1">
        <f t="shared" si="5"/>
        <v>2535000</v>
      </c>
      <c r="F157" s="7">
        <v>39342</v>
      </c>
      <c r="G157" s="12"/>
    </row>
    <row r="158" spans="1:7" ht="15" customHeight="1">
      <c r="A158" t="s">
        <v>189</v>
      </c>
      <c r="B158" s="14" t="str">
        <f t="shared" si="4"/>
        <v>DISCOS</v>
      </c>
      <c r="C158" s="15" t="s">
        <v>203</v>
      </c>
      <c r="D158" s="12">
        <v>9</v>
      </c>
      <c r="E158" s="1">
        <f t="shared" si="5"/>
        <v>2322000</v>
      </c>
      <c r="F158" s="7">
        <v>39342</v>
      </c>
      <c r="G158" s="12"/>
    </row>
    <row r="159" spans="1:7" ht="15" customHeight="1">
      <c r="A159" t="s">
        <v>186</v>
      </c>
      <c r="B159" s="14" t="str">
        <f t="shared" si="4"/>
        <v>ARTICULOS DE ESCRITORIO</v>
      </c>
      <c r="C159" s="15" t="s">
        <v>204</v>
      </c>
      <c r="D159" s="12">
        <v>32</v>
      </c>
      <c r="E159" s="1">
        <f t="shared" si="5"/>
        <v>2516778.6666666665</v>
      </c>
      <c r="F159" s="7">
        <v>39342</v>
      </c>
      <c r="G159" s="12"/>
    </row>
    <row r="160" spans="1:7" ht="15" customHeight="1">
      <c r="A160" t="s">
        <v>187</v>
      </c>
      <c r="B160" s="14" t="str">
        <f t="shared" si="4"/>
        <v>CINTAS</v>
      </c>
      <c r="C160" s="15" t="s">
        <v>204</v>
      </c>
      <c r="D160" s="12">
        <v>30</v>
      </c>
      <c r="E160" s="1">
        <f t="shared" si="5"/>
        <v>2600000</v>
      </c>
      <c r="F160" s="7">
        <v>39342</v>
      </c>
      <c r="G160" s="12"/>
    </row>
    <row r="161" spans="1:7" ht="15" customHeight="1">
      <c r="A161" t="s">
        <v>187</v>
      </c>
      <c r="B161" s="14" t="str">
        <f t="shared" si="4"/>
        <v>CINTAS</v>
      </c>
      <c r="C161" s="15" t="s">
        <v>204</v>
      </c>
      <c r="D161" s="12">
        <v>28</v>
      </c>
      <c r="E161" s="1">
        <f t="shared" si="5"/>
        <v>2426666.666666667</v>
      </c>
      <c r="F161" s="7">
        <v>39341</v>
      </c>
      <c r="G161" s="12"/>
    </row>
    <row r="162" spans="1:7" ht="15" customHeight="1">
      <c r="A162" t="s">
        <v>186</v>
      </c>
      <c r="B162" s="14" t="str">
        <f t="shared" si="4"/>
        <v>ARTICULOS DE ESCRITORIO</v>
      </c>
      <c r="C162" s="15" t="s">
        <v>204</v>
      </c>
      <c r="D162" s="12">
        <v>31</v>
      </c>
      <c r="E162" s="1">
        <f t="shared" si="5"/>
        <v>2438129.333333333</v>
      </c>
      <c r="F162" s="7">
        <v>39341</v>
      </c>
      <c r="G162" s="12"/>
    </row>
    <row r="163" spans="1:7" ht="15" customHeight="1">
      <c r="A163" t="s">
        <v>188</v>
      </c>
      <c r="B163" s="14" t="str">
        <f t="shared" si="4"/>
        <v>COMPUTADORES</v>
      </c>
      <c r="C163" s="15" t="s">
        <v>203</v>
      </c>
      <c r="D163" s="12">
        <v>41</v>
      </c>
      <c r="E163" s="1">
        <f t="shared" si="5"/>
        <v>51578000</v>
      </c>
      <c r="F163" s="7">
        <v>39269</v>
      </c>
      <c r="G163" s="12"/>
    </row>
    <row r="164" spans="1:7" ht="15" customHeight="1">
      <c r="A164" t="s">
        <v>188</v>
      </c>
      <c r="B164" s="14" t="str">
        <f t="shared" si="4"/>
        <v>COMPUTADORES</v>
      </c>
      <c r="C164" s="15" t="s">
        <v>203</v>
      </c>
      <c r="D164" s="12">
        <v>26</v>
      </c>
      <c r="E164" s="1">
        <f t="shared" si="5"/>
        <v>32708000</v>
      </c>
      <c r="F164" s="7">
        <v>39268</v>
      </c>
      <c r="G164" s="12"/>
    </row>
    <row r="165" spans="1:7" ht="15" customHeight="1">
      <c r="A165" t="s">
        <v>188</v>
      </c>
      <c r="B165" s="14" t="str">
        <f t="shared" si="4"/>
        <v>COMPUTADORES</v>
      </c>
      <c r="C165" s="15" t="s">
        <v>203</v>
      </c>
      <c r="D165" s="12">
        <v>36</v>
      </c>
      <c r="E165" s="1">
        <f t="shared" si="5"/>
        <v>45288000</v>
      </c>
      <c r="F165" s="7">
        <v>39268</v>
      </c>
      <c r="G165" s="12"/>
    </row>
    <row r="166" spans="1:7" ht="15" customHeight="1">
      <c r="A166" t="s">
        <v>188</v>
      </c>
      <c r="B166" s="14" t="str">
        <f t="shared" si="4"/>
        <v>COMPUTADORES</v>
      </c>
      <c r="C166" s="15" t="s">
        <v>204</v>
      </c>
      <c r="D166" s="12">
        <v>29</v>
      </c>
      <c r="E166" s="1">
        <f t="shared" si="5"/>
        <v>48642666.666666664</v>
      </c>
      <c r="F166" s="7">
        <v>39268</v>
      </c>
      <c r="G166" s="12"/>
    </row>
    <row r="167" spans="1:7" ht="15" customHeight="1">
      <c r="A167" t="s">
        <v>189</v>
      </c>
      <c r="B167" s="14" t="str">
        <f t="shared" si="4"/>
        <v>DISCOS</v>
      </c>
      <c r="C167" s="15" t="s">
        <v>203</v>
      </c>
      <c r="D167" s="12">
        <v>89</v>
      </c>
      <c r="E167" s="1">
        <f t="shared" si="5"/>
        <v>22962000</v>
      </c>
      <c r="F167" s="7">
        <v>39267</v>
      </c>
      <c r="G167" s="12"/>
    </row>
    <row r="168" spans="1:7" ht="15" customHeight="1">
      <c r="A168" t="s">
        <v>189</v>
      </c>
      <c r="B168" s="14" t="str">
        <f t="shared" si="4"/>
        <v>DISCOS</v>
      </c>
      <c r="C168" s="15" t="s">
        <v>203</v>
      </c>
      <c r="D168" s="12">
        <v>97</v>
      </c>
      <c r="E168" s="1">
        <f t="shared" si="5"/>
        <v>25026000</v>
      </c>
      <c r="F168" s="7">
        <v>39267</v>
      </c>
      <c r="G168" s="12"/>
    </row>
    <row r="169" spans="1:7" ht="15" customHeight="1">
      <c r="A169" t="s">
        <v>189</v>
      </c>
      <c r="B169" s="14" t="str">
        <f t="shared" si="4"/>
        <v>DISCOS</v>
      </c>
      <c r="C169" s="15" t="s">
        <v>203</v>
      </c>
      <c r="D169" s="12">
        <v>99</v>
      </c>
      <c r="E169" s="1">
        <f t="shared" si="5"/>
        <v>25542000</v>
      </c>
      <c r="F169" s="7">
        <v>39267</v>
      </c>
      <c r="G169" s="12"/>
    </row>
    <row r="170" spans="1:7" ht="15" customHeight="1">
      <c r="A170" t="s">
        <v>189</v>
      </c>
      <c r="B170" s="14" t="str">
        <f t="shared" si="4"/>
        <v>DISCOS</v>
      </c>
      <c r="C170" s="15" t="s">
        <v>204</v>
      </c>
      <c r="D170" s="12">
        <v>80</v>
      </c>
      <c r="E170" s="1">
        <f t="shared" si="5"/>
        <v>27520000</v>
      </c>
      <c r="F170" s="7">
        <v>39267</v>
      </c>
      <c r="G170" s="12"/>
    </row>
    <row r="171" spans="1:7" ht="15" customHeight="1">
      <c r="A171" t="s">
        <v>188</v>
      </c>
      <c r="B171" s="14" t="str">
        <f t="shared" si="4"/>
        <v>COMPUTADORES</v>
      </c>
      <c r="C171" s="15" t="s">
        <v>203</v>
      </c>
      <c r="D171" s="12">
        <v>23</v>
      </c>
      <c r="E171" s="1">
        <f t="shared" si="5"/>
        <v>28934000</v>
      </c>
      <c r="F171" s="7">
        <v>39267</v>
      </c>
      <c r="G171" s="12"/>
    </row>
    <row r="172" spans="1:7" ht="15" customHeight="1">
      <c r="A172" t="s">
        <v>189</v>
      </c>
      <c r="B172" s="14" t="str">
        <f t="shared" si="4"/>
        <v>DISCOS</v>
      </c>
      <c r="C172" s="15" t="s">
        <v>204</v>
      </c>
      <c r="D172" s="12">
        <v>66</v>
      </c>
      <c r="E172" s="1">
        <f t="shared" si="5"/>
        <v>22704000</v>
      </c>
      <c r="F172" s="7">
        <v>39266</v>
      </c>
      <c r="G172" s="12"/>
    </row>
    <row r="173" spans="1:7" ht="15" customHeight="1">
      <c r="A173" t="s">
        <v>189</v>
      </c>
      <c r="B173" s="14" t="str">
        <f t="shared" si="4"/>
        <v>DISCOS</v>
      </c>
      <c r="C173" s="15" t="s">
        <v>204</v>
      </c>
      <c r="D173" s="12">
        <v>64</v>
      </c>
      <c r="E173" s="1">
        <f t="shared" si="5"/>
        <v>22016000</v>
      </c>
      <c r="F173" s="7">
        <v>39264</v>
      </c>
      <c r="G173" s="12"/>
    </row>
    <row r="174" spans="1:7" ht="15" customHeight="1">
      <c r="A174" t="s">
        <v>189</v>
      </c>
      <c r="B174" s="14" t="str">
        <f t="shared" si="4"/>
        <v>DISCOS</v>
      </c>
      <c r="C174" s="15" t="s">
        <v>204</v>
      </c>
      <c r="D174" s="12">
        <v>58</v>
      </c>
      <c r="E174" s="1">
        <f t="shared" si="5"/>
        <v>19952000</v>
      </c>
      <c r="F174" s="7">
        <v>39260</v>
      </c>
      <c r="G174" s="12"/>
    </row>
    <row r="175" spans="1:7" ht="15" customHeight="1">
      <c r="A175" t="s">
        <v>189</v>
      </c>
      <c r="B175" s="14" t="str">
        <f t="shared" si="4"/>
        <v>DISCOS</v>
      </c>
      <c r="C175" s="15" t="s">
        <v>204</v>
      </c>
      <c r="D175">
        <v>21</v>
      </c>
      <c r="E175" s="1">
        <f t="shared" si="5"/>
        <v>7224000</v>
      </c>
      <c r="F175" s="7">
        <v>39242</v>
      </c>
      <c r="G175" s="12"/>
    </row>
    <row r="176" spans="1:7" ht="15" customHeight="1">
      <c r="A176" t="s">
        <v>187</v>
      </c>
      <c r="B176" s="14" t="str">
        <f t="shared" si="4"/>
        <v>CINTAS</v>
      </c>
      <c r="C176" s="15" t="s">
        <v>204</v>
      </c>
      <c r="D176" s="12">
        <v>90</v>
      </c>
      <c r="E176" s="1">
        <f t="shared" si="5"/>
        <v>7800000</v>
      </c>
      <c r="F176" s="7">
        <v>39239</v>
      </c>
      <c r="G176" s="12"/>
    </row>
    <row r="177" spans="1:7" ht="15" customHeight="1">
      <c r="A177" t="s">
        <v>187</v>
      </c>
      <c r="B177" s="14" t="str">
        <f t="shared" si="4"/>
        <v>CINTAS</v>
      </c>
      <c r="C177" s="15" t="s">
        <v>204</v>
      </c>
      <c r="D177" s="12">
        <v>90</v>
      </c>
      <c r="E177" s="1">
        <f t="shared" si="5"/>
        <v>7800000</v>
      </c>
      <c r="F177" s="7">
        <v>39239</v>
      </c>
      <c r="G177" s="12"/>
    </row>
    <row r="178" spans="1:7" ht="15" customHeight="1">
      <c r="A178" t="s">
        <v>189</v>
      </c>
      <c r="B178" s="14" t="str">
        <f t="shared" si="4"/>
        <v>DISCOS</v>
      </c>
      <c r="C178" s="15" t="s">
        <v>203</v>
      </c>
      <c r="D178" s="12">
        <v>28</v>
      </c>
      <c r="E178" s="1">
        <f t="shared" si="5"/>
        <v>7224000</v>
      </c>
      <c r="F178" s="7">
        <v>39238</v>
      </c>
      <c r="G178" s="12"/>
    </row>
    <row r="179" spans="1:7" ht="15" customHeight="1">
      <c r="A179" t="s">
        <v>186</v>
      </c>
      <c r="B179" s="14" t="str">
        <f t="shared" si="4"/>
        <v>ARTICULOS DE ESCRITORIO</v>
      </c>
      <c r="C179" s="15" t="s">
        <v>204</v>
      </c>
      <c r="D179" s="12">
        <v>98</v>
      </c>
      <c r="E179" s="1">
        <f t="shared" si="5"/>
        <v>7707634.666666666</v>
      </c>
      <c r="F179" s="7">
        <v>39238</v>
      </c>
      <c r="G179" s="12"/>
    </row>
    <row r="180" spans="1:7" ht="15" customHeight="1">
      <c r="A180" t="s">
        <v>189</v>
      </c>
      <c r="B180" s="14" t="str">
        <f t="shared" si="4"/>
        <v>DISCOS</v>
      </c>
      <c r="C180" s="15" t="s">
        <v>203</v>
      </c>
      <c r="D180" s="12">
        <v>28</v>
      </c>
      <c r="E180" s="1">
        <f t="shared" si="5"/>
        <v>7224000</v>
      </c>
      <c r="F180" s="7">
        <v>39238</v>
      </c>
      <c r="G180" s="12"/>
    </row>
    <row r="181" spans="1:7" ht="15" customHeight="1">
      <c r="A181" t="s">
        <v>186</v>
      </c>
      <c r="B181" s="14" t="str">
        <f t="shared" si="4"/>
        <v>ARTICULOS DE ESCRITORIO</v>
      </c>
      <c r="C181" s="15" t="s">
        <v>204</v>
      </c>
      <c r="D181" s="12">
        <v>98</v>
      </c>
      <c r="E181" s="1">
        <f t="shared" si="5"/>
        <v>7707634.666666666</v>
      </c>
      <c r="F181" s="7">
        <v>39238</v>
      </c>
      <c r="G181" s="12"/>
    </row>
    <row r="182" spans="1:7" ht="15" customHeight="1">
      <c r="A182" t="s">
        <v>187</v>
      </c>
      <c r="B182" s="14" t="str">
        <f t="shared" si="4"/>
        <v>CINTAS</v>
      </c>
      <c r="C182" s="15" t="s">
        <v>204</v>
      </c>
      <c r="D182" s="12">
        <v>85</v>
      </c>
      <c r="E182" s="1">
        <f t="shared" si="5"/>
        <v>7366666.666666667</v>
      </c>
      <c r="F182" s="7">
        <v>39237</v>
      </c>
      <c r="G182" s="12"/>
    </row>
    <row r="183" spans="1:7" ht="15" customHeight="1">
      <c r="A183" t="s">
        <v>187</v>
      </c>
      <c r="B183" s="14" t="str">
        <f t="shared" si="4"/>
        <v>CINTAS</v>
      </c>
      <c r="C183" s="15" t="s">
        <v>204</v>
      </c>
      <c r="D183" s="12">
        <v>85</v>
      </c>
      <c r="E183" s="1">
        <f t="shared" si="5"/>
        <v>7366666.666666667</v>
      </c>
      <c r="F183" s="7">
        <v>39237</v>
      </c>
      <c r="G183" s="12"/>
    </row>
    <row r="184" spans="1:7" ht="15" customHeight="1">
      <c r="A184" t="s">
        <v>189</v>
      </c>
      <c r="B184" s="14" t="str">
        <f t="shared" si="4"/>
        <v>DISCOS</v>
      </c>
      <c r="C184" s="15" t="s">
        <v>204</v>
      </c>
      <c r="D184">
        <v>21</v>
      </c>
      <c r="E184" s="1">
        <f t="shared" si="5"/>
        <v>7224000</v>
      </c>
      <c r="F184" s="7">
        <v>39236</v>
      </c>
      <c r="G184" s="12"/>
    </row>
    <row r="185" spans="1:7" ht="15" customHeight="1">
      <c r="A185" t="s">
        <v>186</v>
      </c>
      <c r="B185" s="14" t="str">
        <f t="shared" si="4"/>
        <v>ARTICULOS DE ESCRITORIO</v>
      </c>
      <c r="C185" s="15" t="s">
        <v>204</v>
      </c>
      <c r="D185" s="12">
        <v>90</v>
      </c>
      <c r="E185" s="1">
        <f t="shared" si="5"/>
        <v>7078440</v>
      </c>
      <c r="F185" s="7">
        <v>39235</v>
      </c>
      <c r="G185" s="12"/>
    </row>
    <row r="186" spans="1:7" ht="15" customHeight="1">
      <c r="A186" t="s">
        <v>186</v>
      </c>
      <c r="B186" s="14" t="str">
        <f t="shared" si="4"/>
        <v>ARTICULOS DE ESCRITORIO</v>
      </c>
      <c r="C186" s="15" t="s">
        <v>204</v>
      </c>
      <c r="D186" s="12">
        <v>90</v>
      </c>
      <c r="E186" s="1">
        <f t="shared" si="5"/>
        <v>7078440</v>
      </c>
      <c r="F186" s="7">
        <v>39235</v>
      </c>
      <c r="G186" s="12"/>
    </row>
    <row r="187" spans="1:7" ht="15" customHeight="1">
      <c r="A187" t="s">
        <v>189</v>
      </c>
      <c r="B187" s="14" t="str">
        <f t="shared" si="4"/>
        <v>DISCOS</v>
      </c>
      <c r="C187" s="15" t="s">
        <v>203</v>
      </c>
      <c r="D187" s="12">
        <v>26</v>
      </c>
      <c r="E187" s="1">
        <f t="shared" si="5"/>
        <v>6708000</v>
      </c>
      <c r="F187" s="7">
        <v>39234</v>
      </c>
      <c r="G187" s="12"/>
    </row>
    <row r="188" spans="1:7" ht="15" customHeight="1">
      <c r="A188" t="s">
        <v>187</v>
      </c>
      <c r="B188" s="14" t="str">
        <f t="shared" si="4"/>
        <v>CINTAS</v>
      </c>
      <c r="C188" s="15" t="s">
        <v>204</v>
      </c>
      <c r="D188" s="12">
        <v>81</v>
      </c>
      <c r="E188" s="1">
        <f t="shared" si="5"/>
        <v>7020000</v>
      </c>
      <c r="F188" s="7">
        <v>39234</v>
      </c>
      <c r="G188" s="12"/>
    </row>
    <row r="189" spans="1:7" ht="15" customHeight="1">
      <c r="A189" t="s">
        <v>189</v>
      </c>
      <c r="B189" s="14" t="str">
        <f t="shared" si="4"/>
        <v>DISCOS</v>
      </c>
      <c r="C189" s="15" t="s">
        <v>203</v>
      </c>
      <c r="D189" s="12">
        <v>26</v>
      </c>
      <c r="E189" s="1">
        <f t="shared" si="5"/>
        <v>6708000</v>
      </c>
      <c r="F189" s="7">
        <v>39234</v>
      </c>
      <c r="G189" s="12"/>
    </row>
    <row r="190" spans="1:7" ht="15" customHeight="1">
      <c r="A190" t="s">
        <v>187</v>
      </c>
      <c r="B190" s="14" t="str">
        <f t="shared" si="4"/>
        <v>CINTAS</v>
      </c>
      <c r="C190" s="15" t="s">
        <v>204</v>
      </c>
      <c r="D190" s="12">
        <v>81</v>
      </c>
      <c r="E190" s="1">
        <f t="shared" si="5"/>
        <v>7020000</v>
      </c>
      <c r="F190" s="7">
        <v>39234</v>
      </c>
      <c r="G190" s="12"/>
    </row>
    <row r="191" spans="1:7" ht="15" customHeight="1">
      <c r="A191" t="s">
        <v>186</v>
      </c>
      <c r="B191" s="14" t="str">
        <f t="shared" si="4"/>
        <v>ARTICULOS DE ESCRITORIO</v>
      </c>
      <c r="C191" s="15" t="s">
        <v>203</v>
      </c>
      <c r="D191" s="12">
        <v>77</v>
      </c>
      <c r="E191" s="1">
        <f t="shared" si="5"/>
        <v>4541999</v>
      </c>
      <c r="F191" s="7">
        <v>39226</v>
      </c>
      <c r="G191" s="12"/>
    </row>
    <row r="192" spans="1:7" ht="15" customHeight="1">
      <c r="A192" t="s">
        <v>187</v>
      </c>
      <c r="B192" s="14" t="str">
        <f t="shared" si="4"/>
        <v>CINTAS</v>
      </c>
      <c r="C192" s="15" t="s">
        <v>203</v>
      </c>
      <c r="D192" s="12">
        <v>98</v>
      </c>
      <c r="E192" s="1">
        <f t="shared" si="5"/>
        <v>6370000</v>
      </c>
      <c r="F192" s="7">
        <v>39225</v>
      </c>
      <c r="G192" s="12"/>
    </row>
    <row r="193" spans="1:7" ht="15" customHeight="1">
      <c r="A193" t="s">
        <v>187</v>
      </c>
      <c r="B193" s="14" t="str">
        <f t="shared" si="4"/>
        <v>CINTAS</v>
      </c>
      <c r="C193" s="15" t="s">
        <v>203</v>
      </c>
      <c r="D193" s="12">
        <v>98</v>
      </c>
      <c r="E193" s="1">
        <f t="shared" si="5"/>
        <v>6370000</v>
      </c>
      <c r="F193" s="7">
        <v>39225</v>
      </c>
      <c r="G193" s="12"/>
    </row>
    <row r="194" spans="1:7" ht="15" customHeight="1">
      <c r="A194" t="s">
        <v>187</v>
      </c>
      <c r="B194" s="14" t="str">
        <f t="shared" ref="B194:B257" si="6">VLOOKUP(A194,ARTICULOS,2)</f>
        <v>CINTAS</v>
      </c>
      <c r="C194" s="15" t="s">
        <v>204</v>
      </c>
      <c r="D194" s="12">
        <v>50</v>
      </c>
      <c r="E194" s="1">
        <f t="shared" ref="E194:E257" si="7">IF(C194="E",VLOOKUP(A194,ARTICULOS,5)*D194,VLOOKUP(A194,ARTICULOS,6)*D194)</f>
        <v>4333333.333333334</v>
      </c>
      <c r="F194" s="7">
        <v>39225</v>
      </c>
      <c r="G194" s="12"/>
    </row>
    <row r="195" spans="1:7" ht="15" customHeight="1">
      <c r="A195" t="s">
        <v>187</v>
      </c>
      <c r="B195" s="14" t="str">
        <f t="shared" si="6"/>
        <v>CINTAS</v>
      </c>
      <c r="C195" s="15" t="s">
        <v>204</v>
      </c>
      <c r="D195" s="12">
        <v>50</v>
      </c>
      <c r="E195" s="1">
        <f t="shared" si="7"/>
        <v>4333333.333333334</v>
      </c>
      <c r="F195" s="7">
        <v>39225</v>
      </c>
      <c r="G195" s="12"/>
    </row>
    <row r="196" spans="1:7" ht="15" customHeight="1">
      <c r="A196" t="s">
        <v>189</v>
      </c>
      <c r="B196" s="14" t="str">
        <f t="shared" si="6"/>
        <v>DISCOS</v>
      </c>
      <c r="C196" s="15" t="s">
        <v>203</v>
      </c>
      <c r="D196" s="12">
        <v>17</v>
      </c>
      <c r="E196" s="1">
        <f t="shared" si="7"/>
        <v>4386000</v>
      </c>
      <c r="F196" s="7">
        <v>39225</v>
      </c>
      <c r="G196" s="12"/>
    </row>
    <row r="197" spans="1:7" ht="15" customHeight="1">
      <c r="A197" t="s">
        <v>187</v>
      </c>
      <c r="B197" s="14" t="str">
        <f t="shared" si="6"/>
        <v>CINTAS</v>
      </c>
      <c r="C197" s="15" t="s">
        <v>204</v>
      </c>
      <c r="D197" s="12">
        <v>50</v>
      </c>
      <c r="E197" s="1">
        <f t="shared" si="7"/>
        <v>4333333.333333334</v>
      </c>
      <c r="F197" s="7">
        <v>39225</v>
      </c>
      <c r="G197" s="12"/>
    </row>
    <row r="198" spans="1:7" ht="15" customHeight="1">
      <c r="A198" t="s">
        <v>187</v>
      </c>
      <c r="B198" s="14" t="str">
        <f t="shared" si="6"/>
        <v>CINTAS</v>
      </c>
      <c r="C198" s="15" t="s">
        <v>204</v>
      </c>
      <c r="D198" s="12">
        <v>50</v>
      </c>
      <c r="E198" s="1">
        <f t="shared" si="7"/>
        <v>4333333.333333334</v>
      </c>
      <c r="F198" s="7">
        <v>39225</v>
      </c>
      <c r="G198" s="12"/>
    </row>
    <row r="199" spans="1:7" ht="15" customHeight="1">
      <c r="A199" t="s">
        <v>189</v>
      </c>
      <c r="B199" s="14" t="str">
        <f t="shared" si="6"/>
        <v>DISCOS</v>
      </c>
      <c r="C199" s="15" t="s">
        <v>203</v>
      </c>
      <c r="D199" s="12">
        <v>17</v>
      </c>
      <c r="E199" s="1">
        <f t="shared" si="7"/>
        <v>4386000</v>
      </c>
      <c r="F199" s="7">
        <v>39225</v>
      </c>
      <c r="G199" s="12"/>
    </row>
    <row r="200" spans="1:7" ht="15" customHeight="1">
      <c r="A200" t="s">
        <v>186</v>
      </c>
      <c r="B200" s="14" t="str">
        <f t="shared" si="6"/>
        <v>ARTICULOS DE ESCRITORIO</v>
      </c>
      <c r="C200" s="15" t="s">
        <v>203</v>
      </c>
      <c r="D200" s="12">
        <v>73</v>
      </c>
      <c r="E200" s="1">
        <f t="shared" si="7"/>
        <v>4306051</v>
      </c>
      <c r="F200" s="7">
        <v>39223</v>
      </c>
      <c r="G200" s="12"/>
    </row>
    <row r="201" spans="1:7" ht="15" customHeight="1">
      <c r="A201" t="s">
        <v>186</v>
      </c>
      <c r="B201" s="14" t="str">
        <f t="shared" si="6"/>
        <v>ARTICULOS DE ESCRITORIO</v>
      </c>
      <c r="C201" s="15" t="s">
        <v>203</v>
      </c>
      <c r="D201" s="12">
        <v>73</v>
      </c>
      <c r="E201" s="1">
        <f t="shared" si="7"/>
        <v>4306051</v>
      </c>
      <c r="F201" s="7">
        <v>39223</v>
      </c>
      <c r="G201" s="12"/>
    </row>
    <row r="202" spans="1:7" ht="15" customHeight="1">
      <c r="A202" t="s">
        <v>187</v>
      </c>
      <c r="B202" s="14" t="str">
        <f t="shared" si="6"/>
        <v>CINTAS</v>
      </c>
      <c r="C202" s="15" t="s">
        <v>203</v>
      </c>
      <c r="D202" s="12">
        <v>96</v>
      </c>
      <c r="E202" s="1">
        <f t="shared" si="7"/>
        <v>6240000</v>
      </c>
      <c r="F202" s="7">
        <v>39217</v>
      </c>
      <c r="G202" s="12"/>
    </row>
    <row r="203" spans="1:7" ht="15" customHeight="1">
      <c r="A203" t="s">
        <v>187</v>
      </c>
      <c r="B203" s="14" t="str">
        <f t="shared" si="6"/>
        <v>CINTAS</v>
      </c>
      <c r="C203" s="15" t="s">
        <v>203</v>
      </c>
      <c r="D203" s="12">
        <v>96</v>
      </c>
      <c r="E203" s="1">
        <f t="shared" si="7"/>
        <v>6240000</v>
      </c>
      <c r="F203" s="7">
        <v>39217</v>
      </c>
      <c r="G203" s="12"/>
    </row>
    <row r="204" spans="1:7" ht="15" customHeight="1">
      <c r="A204" t="s">
        <v>187</v>
      </c>
      <c r="B204" s="14" t="str">
        <f t="shared" si="6"/>
        <v>CINTAS</v>
      </c>
      <c r="C204" s="15" t="s">
        <v>203</v>
      </c>
      <c r="D204" s="12">
        <v>65</v>
      </c>
      <c r="E204" s="1">
        <f t="shared" si="7"/>
        <v>4225000</v>
      </c>
      <c r="F204" s="7">
        <v>39216</v>
      </c>
      <c r="G204" s="12"/>
    </row>
    <row r="205" spans="1:7" ht="15" customHeight="1">
      <c r="A205" t="s">
        <v>187</v>
      </c>
      <c r="B205" s="14" t="str">
        <f t="shared" si="6"/>
        <v>CINTAS</v>
      </c>
      <c r="C205" s="15" t="s">
        <v>204</v>
      </c>
      <c r="D205" s="12">
        <v>48</v>
      </c>
      <c r="E205" s="1">
        <f t="shared" si="7"/>
        <v>4160000</v>
      </c>
      <c r="F205" s="7">
        <v>39216</v>
      </c>
      <c r="G205" s="12"/>
    </row>
    <row r="206" spans="1:7" ht="15" customHeight="1">
      <c r="A206" t="s">
        <v>187</v>
      </c>
      <c r="B206" s="14" t="str">
        <f t="shared" si="6"/>
        <v>CINTAS</v>
      </c>
      <c r="C206" s="15" t="s">
        <v>203</v>
      </c>
      <c r="D206" s="12">
        <v>65</v>
      </c>
      <c r="E206" s="1">
        <f t="shared" si="7"/>
        <v>4225000</v>
      </c>
      <c r="F206" s="7">
        <v>39216</v>
      </c>
      <c r="G206" s="12"/>
    </row>
    <row r="207" spans="1:7" ht="15" customHeight="1">
      <c r="A207" t="s">
        <v>187</v>
      </c>
      <c r="B207" s="14" t="str">
        <f t="shared" si="6"/>
        <v>CINTAS</v>
      </c>
      <c r="C207" s="15" t="s">
        <v>204</v>
      </c>
      <c r="D207" s="12">
        <v>48</v>
      </c>
      <c r="E207" s="1">
        <f t="shared" si="7"/>
        <v>4160000</v>
      </c>
      <c r="F207" s="7">
        <v>39216</v>
      </c>
      <c r="G207" s="12"/>
    </row>
    <row r="208" spans="1:7" ht="15" customHeight="1">
      <c r="A208" t="s">
        <v>187</v>
      </c>
      <c r="B208" s="14" t="str">
        <f t="shared" si="6"/>
        <v>CINTAS</v>
      </c>
      <c r="C208" s="15" t="s">
        <v>203</v>
      </c>
      <c r="D208" s="12">
        <v>59</v>
      </c>
      <c r="E208" s="1">
        <f t="shared" si="7"/>
        <v>3835000</v>
      </c>
      <c r="F208" s="7">
        <v>39211</v>
      </c>
      <c r="G208" s="12"/>
    </row>
    <row r="209" spans="1:7" ht="15" customHeight="1">
      <c r="A209" t="s">
        <v>186</v>
      </c>
      <c r="B209" s="14" t="str">
        <f t="shared" si="6"/>
        <v>ARTICULOS DE ESCRITORIO</v>
      </c>
      <c r="C209" s="15" t="s">
        <v>203</v>
      </c>
      <c r="D209" s="12">
        <v>69</v>
      </c>
      <c r="E209" s="1">
        <f t="shared" si="7"/>
        <v>4070103</v>
      </c>
      <c r="F209" s="7">
        <v>39209</v>
      </c>
      <c r="G209" s="12"/>
    </row>
    <row r="210" spans="1:7" ht="15" customHeight="1">
      <c r="A210" t="s">
        <v>187</v>
      </c>
      <c r="B210" s="14" t="str">
        <f t="shared" si="6"/>
        <v>CINTAS</v>
      </c>
      <c r="C210" s="15" t="s">
        <v>203</v>
      </c>
      <c r="D210" s="12">
        <v>63</v>
      </c>
      <c r="E210" s="1">
        <f t="shared" si="7"/>
        <v>4095000</v>
      </c>
      <c r="F210" s="7">
        <v>39209</v>
      </c>
      <c r="G210" s="12"/>
    </row>
    <row r="211" spans="1:7" ht="15" customHeight="1">
      <c r="A211" t="s">
        <v>186</v>
      </c>
      <c r="B211" s="14" t="str">
        <f t="shared" si="6"/>
        <v>ARTICULOS DE ESCRITORIO</v>
      </c>
      <c r="C211" s="15" t="s">
        <v>203</v>
      </c>
      <c r="D211" s="12">
        <v>69</v>
      </c>
      <c r="E211" s="1">
        <f t="shared" si="7"/>
        <v>4070103</v>
      </c>
      <c r="F211" s="7">
        <v>39209</v>
      </c>
      <c r="G211" s="12"/>
    </row>
    <row r="212" spans="1:7" ht="15" customHeight="1">
      <c r="A212" t="s">
        <v>187</v>
      </c>
      <c r="B212" s="14" t="str">
        <f t="shared" si="6"/>
        <v>CINTAS</v>
      </c>
      <c r="C212" s="15" t="s">
        <v>203</v>
      </c>
      <c r="D212" s="12">
        <v>63</v>
      </c>
      <c r="E212" s="1">
        <f t="shared" si="7"/>
        <v>4095000</v>
      </c>
      <c r="F212" s="7">
        <v>39209</v>
      </c>
      <c r="G212" s="12"/>
    </row>
    <row r="213" spans="1:7" ht="15" customHeight="1">
      <c r="A213" t="s">
        <v>189</v>
      </c>
      <c r="B213" s="14" t="str">
        <f t="shared" si="6"/>
        <v>DISCOS</v>
      </c>
      <c r="C213" s="15" t="s">
        <v>203</v>
      </c>
      <c r="D213" s="12">
        <v>15</v>
      </c>
      <c r="E213" s="1">
        <f t="shared" si="7"/>
        <v>3870000</v>
      </c>
      <c r="F213" s="7">
        <v>39207</v>
      </c>
      <c r="G213" s="12"/>
    </row>
    <row r="214" spans="1:7" ht="15" customHeight="1">
      <c r="A214" t="s">
        <v>189</v>
      </c>
      <c r="B214" s="14" t="str">
        <f t="shared" si="6"/>
        <v>DISCOS</v>
      </c>
      <c r="C214" s="15" t="s">
        <v>203</v>
      </c>
      <c r="D214" s="12">
        <v>15</v>
      </c>
      <c r="E214" s="1">
        <f t="shared" si="7"/>
        <v>3870000</v>
      </c>
      <c r="F214" s="7">
        <v>39207</v>
      </c>
      <c r="G214" s="12"/>
    </row>
    <row r="215" spans="1:7" ht="15" customHeight="1">
      <c r="A215" t="s">
        <v>189</v>
      </c>
      <c r="B215" s="14" t="str">
        <f t="shared" si="6"/>
        <v>DISCOS</v>
      </c>
      <c r="C215" s="15" t="s">
        <v>204</v>
      </c>
      <c r="D215" s="12">
        <v>17</v>
      </c>
      <c r="E215" s="1">
        <f t="shared" si="7"/>
        <v>5848000</v>
      </c>
      <c r="F215" s="7">
        <v>39206</v>
      </c>
      <c r="G215" s="12"/>
    </row>
    <row r="216" spans="1:7" ht="15" customHeight="1">
      <c r="A216" t="s">
        <v>186</v>
      </c>
      <c r="B216" s="14" t="str">
        <f t="shared" si="6"/>
        <v>ARTICULOS DE ESCRITORIO</v>
      </c>
      <c r="C216" s="15" t="s">
        <v>204</v>
      </c>
      <c r="D216" s="12">
        <v>76</v>
      </c>
      <c r="E216" s="1">
        <f t="shared" si="7"/>
        <v>5977349.333333333</v>
      </c>
      <c r="F216" s="7">
        <v>39206</v>
      </c>
      <c r="G216" s="12"/>
    </row>
    <row r="217" spans="1:7" ht="15" customHeight="1">
      <c r="A217" t="s">
        <v>189</v>
      </c>
      <c r="B217" s="14" t="str">
        <f t="shared" si="6"/>
        <v>DISCOS</v>
      </c>
      <c r="C217" s="15" t="s">
        <v>204</v>
      </c>
      <c r="D217" s="12">
        <v>17</v>
      </c>
      <c r="E217" s="1">
        <f t="shared" si="7"/>
        <v>5848000</v>
      </c>
      <c r="F217" s="7">
        <v>39206</v>
      </c>
      <c r="G217" s="12"/>
    </row>
    <row r="218" spans="1:7" ht="15" customHeight="1">
      <c r="A218" t="s">
        <v>186</v>
      </c>
      <c r="B218" s="14" t="str">
        <f t="shared" si="6"/>
        <v>ARTICULOS DE ESCRITORIO</v>
      </c>
      <c r="C218" s="15" t="s">
        <v>204</v>
      </c>
      <c r="D218" s="12">
        <v>76</v>
      </c>
      <c r="E218" s="1">
        <f t="shared" si="7"/>
        <v>5977349.333333333</v>
      </c>
      <c r="F218" s="7">
        <v>39206</v>
      </c>
      <c r="G218" s="12"/>
    </row>
    <row r="219" spans="1:7" ht="15" customHeight="1">
      <c r="A219" t="s">
        <v>187</v>
      </c>
      <c r="B219" s="14" t="str">
        <f t="shared" si="6"/>
        <v>CINTAS</v>
      </c>
      <c r="C219" s="15" t="s">
        <v>203</v>
      </c>
      <c r="D219" s="12">
        <v>59</v>
      </c>
      <c r="E219" s="1">
        <f t="shared" si="7"/>
        <v>3835000</v>
      </c>
      <c r="F219" s="7">
        <v>39205</v>
      </c>
      <c r="G219" s="12"/>
    </row>
    <row r="220" spans="1:7" ht="15" customHeight="1">
      <c r="A220" t="s">
        <v>186</v>
      </c>
      <c r="B220" s="14" t="str">
        <f t="shared" si="6"/>
        <v>ARTICULOS DE ESCRITORIO</v>
      </c>
      <c r="C220" s="15" t="s">
        <v>203</v>
      </c>
      <c r="D220" s="12">
        <v>63</v>
      </c>
      <c r="E220" s="1">
        <f t="shared" si="7"/>
        <v>3716181</v>
      </c>
      <c r="F220" s="7">
        <v>39204</v>
      </c>
      <c r="G220" s="12"/>
    </row>
    <row r="221" spans="1:7" ht="15" customHeight="1">
      <c r="A221" t="s">
        <v>186</v>
      </c>
      <c r="B221" s="14" t="str">
        <f t="shared" si="6"/>
        <v>ARTICULOS DE ESCRITORIO</v>
      </c>
      <c r="C221" s="15" t="s">
        <v>203</v>
      </c>
      <c r="D221" s="12">
        <v>64</v>
      </c>
      <c r="E221" s="1">
        <f t="shared" si="7"/>
        <v>3775168</v>
      </c>
      <c r="F221" s="7">
        <v>39204</v>
      </c>
      <c r="G221" s="12"/>
    </row>
    <row r="222" spans="1:7" ht="15" customHeight="1">
      <c r="A222" t="s">
        <v>186</v>
      </c>
      <c r="B222" s="14" t="str">
        <f t="shared" si="6"/>
        <v>ARTICULOS DE ESCRITORIO</v>
      </c>
      <c r="C222" s="15" t="s">
        <v>203</v>
      </c>
      <c r="D222" s="12">
        <v>63</v>
      </c>
      <c r="E222" s="1">
        <f t="shared" si="7"/>
        <v>3716181</v>
      </c>
      <c r="F222" s="7">
        <v>39204</v>
      </c>
      <c r="G222" s="12"/>
    </row>
    <row r="223" spans="1:7" ht="15" customHeight="1">
      <c r="A223" t="s">
        <v>186</v>
      </c>
      <c r="B223" s="14" t="str">
        <f t="shared" si="6"/>
        <v>ARTICULOS DE ESCRITORIO</v>
      </c>
      <c r="C223" s="15" t="s">
        <v>203</v>
      </c>
      <c r="D223" s="12">
        <v>64</v>
      </c>
      <c r="E223" s="1">
        <f t="shared" si="7"/>
        <v>3775168</v>
      </c>
      <c r="F223" s="7">
        <v>39204</v>
      </c>
      <c r="G223" s="12"/>
    </row>
    <row r="224" spans="1:7" ht="15" customHeight="1">
      <c r="A224" t="s">
        <v>186</v>
      </c>
      <c r="B224" s="14" t="str">
        <f t="shared" si="6"/>
        <v>ARTICULOS DE ESCRITORIO</v>
      </c>
      <c r="C224" s="15" t="s">
        <v>204</v>
      </c>
      <c r="D224" s="12">
        <v>47</v>
      </c>
      <c r="E224" s="1">
        <f t="shared" si="7"/>
        <v>3696518.6666666665</v>
      </c>
      <c r="F224" s="7">
        <v>39203</v>
      </c>
      <c r="G224" s="12"/>
    </row>
    <row r="225" spans="1:7" ht="15" customHeight="1">
      <c r="A225" t="s">
        <v>186</v>
      </c>
      <c r="B225" s="14" t="str">
        <f t="shared" si="6"/>
        <v>ARTICULOS DE ESCRITORIO</v>
      </c>
      <c r="C225" s="15" t="s">
        <v>204</v>
      </c>
      <c r="D225" s="12">
        <v>47</v>
      </c>
      <c r="E225" s="1">
        <f t="shared" si="7"/>
        <v>3696518.6666666665</v>
      </c>
      <c r="F225" s="7">
        <v>39203</v>
      </c>
      <c r="G225" s="12"/>
    </row>
    <row r="226" spans="1:7" ht="15" customHeight="1">
      <c r="A226" t="s">
        <v>187</v>
      </c>
      <c r="B226" s="14" t="str">
        <f t="shared" si="6"/>
        <v>CINTAS</v>
      </c>
      <c r="C226" s="15" t="s">
        <v>203</v>
      </c>
      <c r="D226" s="12">
        <v>88</v>
      </c>
      <c r="E226" s="1">
        <f t="shared" si="7"/>
        <v>5720000</v>
      </c>
      <c r="F226" s="7">
        <v>39203</v>
      </c>
      <c r="G226" s="12"/>
    </row>
    <row r="227" spans="1:7" ht="15" customHeight="1">
      <c r="A227" t="s">
        <v>187</v>
      </c>
      <c r="B227" s="14" t="str">
        <f t="shared" si="6"/>
        <v>CINTAS</v>
      </c>
      <c r="C227" s="15" t="s">
        <v>203</v>
      </c>
      <c r="D227" s="12">
        <v>88</v>
      </c>
      <c r="E227" s="1">
        <f t="shared" si="7"/>
        <v>5720000</v>
      </c>
      <c r="F227" s="7">
        <v>39203</v>
      </c>
      <c r="G227" s="12"/>
    </row>
    <row r="228" spans="1:7" ht="15" customHeight="1">
      <c r="A228" t="s">
        <v>187</v>
      </c>
      <c r="B228" s="14" t="str">
        <f t="shared" si="6"/>
        <v>CINTAS</v>
      </c>
      <c r="C228" s="15" t="s">
        <v>203</v>
      </c>
      <c r="D228" s="12">
        <v>53</v>
      </c>
      <c r="E228" s="1">
        <f t="shared" si="7"/>
        <v>3445000</v>
      </c>
      <c r="F228" s="7">
        <v>39173</v>
      </c>
      <c r="G228" s="12"/>
    </row>
    <row r="229" spans="1:7" ht="15" customHeight="1">
      <c r="A229" t="s">
        <v>187</v>
      </c>
      <c r="B229" s="14" t="str">
        <f t="shared" si="6"/>
        <v>CINTAS</v>
      </c>
      <c r="C229" s="15" t="s">
        <v>203</v>
      </c>
      <c r="D229" s="12">
        <v>53</v>
      </c>
      <c r="E229" s="1">
        <f t="shared" si="7"/>
        <v>3445000</v>
      </c>
      <c r="F229" s="7">
        <v>39173</v>
      </c>
      <c r="G229" s="12"/>
    </row>
    <row r="230" spans="1:7" ht="15" customHeight="1">
      <c r="A230" t="s">
        <v>187</v>
      </c>
      <c r="B230" s="14" t="str">
        <f t="shared" si="6"/>
        <v>CINTAS</v>
      </c>
      <c r="C230" s="15" t="s">
        <v>204</v>
      </c>
      <c r="D230" s="12">
        <v>39</v>
      </c>
      <c r="E230" s="1">
        <f t="shared" si="7"/>
        <v>3380000</v>
      </c>
      <c r="F230" s="7">
        <v>39172</v>
      </c>
      <c r="G230" s="12"/>
    </row>
    <row r="231" spans="1:7" ht="15" customHeight="1">
      <c r="A231" t="s">
        <v>192</v>
      </c>
      <c r="B231" s="14" t="str">
        <f t="shared" si="6"/>
        <v>PAPELERIA</v>
      </c>
      <c r="C231" s="15" t="s">
        <v>204</v>
      </c>
      <c r="D231" s="12">
        <v>90</v>
      </c>
      <c r="E231" s="1">
        <f t="shared" si="7"/>
        <v>3000000</v>
      </c>
      <c r="F231" s="7">
        <v>39167</v>
      </c>
      <c r="G231" s="12"/>
    </row>
    <row r="232" spans="1:7" ht="15" customHeight="1">
      <c r="A232" t="s">
        <v>187</v>
      </c>
      <c r="B232" s="14" t="str">
        <f t="shared" si="6"/>
        <v>CINTAS</v>
      </c>
      <c r="C232" s="15" t="s">
        <v>204</v>
      </c>
      <c r="D232" s="12">
        <v>28</v>
      </c>
      <c r="E232" s="1">
        <f t="shared" si="7"/>
        <v>2426666.666666667</v>
      </c>
      <c r="F232" s="7">
        <v>39157</v>
      </c>
      <c r="G232" s="12"/>
    </row>
    <row r="233" spans="1:7" ht="15" customHeight="1">
      <c r="A233" t="s">
        <v>187</v>
      </c>
      <c r="B233" s="14" t="str">
        <f t="shared" si="6"/>
        <v>CINTAS</v>
      </c>
      <c r="C233" s="15" t="s">
        <v>203</v>
      </c>
      <c r="D233" s="12">
        <v>34</v>
      </c>
      <c r="E233" s="1">
        <f t="shared" si="7"/>
        <v>2210000</v>
      </c>
      <c r="F233" s="7">
        <v>39156</v>
      </c>
    </row>
    <row r="234" spans="1:7" ht="15" customHeight="1">
      <c r="A234" t="s">
        <v>192</v>
      </c>
      <c r="B234" s="14" t="str">
        <f t="shared" si="6"/>
        <v>PAPELERIA</v>
      </c>
      <c r="C234" s="15" t="s">
        <v>204</v>
      </c>
      <c r="D234" s="12">
        <v>68</v>
      </c>
      <c r="E234" s="1">
        <f t="shared" si="7"/>
        <v>2266666.666666667</v>
      </c>
      <c r="F234" s="7">
        <v>39156</v>
      </c>
    </row>
    <row r="235" spans="1:7" ht="15" customHeight="1">
      <c r="A235" t="s">
        <v>187</v>
      </c>
      <c r="B235" s="14" t="str">
        <f t="shared" si="6"/>
        <v>CINTAS</v>
      </c>
      <c r="C235" s="15" t="s">
        <v>204</v>
      </c>
      <c r="D235" s="12">
        <v>26</v>
      </c>
      <c r="E235" s="1">
        <f t="shared" si="7"/>
        <v>2253333.3333333335</v>
      </c>
      <c r="F235" s="7">
        <v>39156</v>
      </c>
    </row>
    <row r="236" spans="1:7" ht="15" customHeight="1">
      <c r="A236" t="s">
        <v>187</v>
      </c>
      <c r="B236" s="14" t="str">
        <f t="shared" si="6"/>
        <v>CINTAS</v>
      </c>
      <c r="C236" s="15" t="s">
        <v>204</v>
      </c>
      <c r="D236">
        <v>25</v>
      </c>
      <c r="E236" s="1">
        <f t="shared" si="7"/>
        <v>2166666.666666667</v>
      </c>
      <c r="F236" s="7">
        <v>39154</v>
      </c>
    </row>
    <row r="237" spans="1:7" ht="15" customHeight="1">
      <c r="A237" t="s">
        <v>192</v>
      </c>
      <c r="B237" s="14" t="str">
        <f t="shared" si="6"/>
        <v>PAPELERIA</v>
      </c>
      <c r="C237" s="15" t="s">
        <v>203</v>
      </c>
      <c r="D237" s="12">
        <v>84</v>
      </c>
      <c r="E237" s="1">
        <f t="shared" si="7"/>
        <v>2100000</v>
      </c>
      <c r="F237" s="7">
        <v>39148</v>
      </c>
    </row>
    <row r="238" spans="1:7" ht="15" customHeight="1">
      <c r="A238" t="s">
        <v>190</v>
      </c>
      <c r="B238" s="14" t="str">
        <f t="shared" si="6"/>
        <v>LIBROS</v>
      </c>
      <c r="C238" s="15" t="s">
        <v>204</v>
      </c>
      <c r="D238" s="12">
        <v>97</v>
      </c>
      <c r="E238" s="1">
        <f t="shared" si="7"/>
        <v>2144346.666666667</v>
      </c>
      <c r="F238" s="7">
        <v>39148</v>
      </c>
    </row>
    <row r="239" spans="1:7" ht="15" customHeight="1">
      <c r="A239" t="s">
        <v>186</v>
      </c>
      <c r="B239" s="14" t="str">
        <f t="shared" si="6"/>
        <v>ARTICULOS DE ESCRITORIO</v>
      </c>
      <c r="C239" s="15" t="s">
        <v>204</v>
      </c>
      <c r="D239">
        <v>25</v>
      </c>
      <c r="E239" s="1">
        <f t="shared" si="7"/>
        <v>1966233.3333333333</v>
      </c>
      <c r="F239" s="7">
        <v>39147</v>
      </c>
    </row>
    <row r="240" spans="1:7" ht="15" customHeight="1">
      <c r="A240" t="s">
        <v>187</v>
      </c>
      <c r="B240" s="14" t="str">
        <f t="shared" si="6"/>
        <v>CINTAS</v>
      </c>
      <c r="C240" s="15" t="s">
        <v>203</v>
      </c>
      <c r="D240" s="12">
        <v>31</v>
      </c>
      <c r="E240" s="1">
        <f t="shared" si="7"/>
        <v>2015000</v>
      </c>
      <c r="F240" s="7">
        <v>39147</v>
      </c>
    </row>
    <row r="241" spans="1:6" ht="15" customHeight="1">
      <c r="A241" t="s">
        <v>192</v>
      </c>
      <c r="B241" s="14" t="str">
        <f t="shared" si="6"/>
        <v>PAPELERIA</v>
      </c>
      <c r="C241" s="15" t="s">
        <v>203</v>
      </c>
      <c r="D241" s="12">
        <v>81</v>
      </c>
      <c r="E241" s="1">
        <f t="shared" si="7"/>
        <v>2025000</v>
      </c>
      <c r="F241" s="7">
        <v>39147</v>
      </c>
    </row>
    <row r="242" spans="1:6" ht="15" customHeight="1">
      <c r="A242" t="s">
        <v>192</v>
      </c>
      <c r="B242" s="14" t="str">
        <f t="shared" si="6"/>
        <v>PAPELERIA</v>
      </c>
      <c r="C242" s="15" t="s">
        <v>204</v>
      </c>
      <c r="D242" s="12">
        <v>58</v>
      </c>
      <c r="E242" s="1">
        <f t="shared" si="7"/>
        <v>1933333.3333333335</v>
      </c>
      <c r="F242" s="7">
        <v>39146</v>
      </c>
    </row>
    <row r="243" spans="1:6" ht="15" customHeight="1">
      <c r="A243" t="s">
        <v>192</v>
      </c>
      <c r="B243" s="14" t="str">
        <f t="shared" si="6"/>
        <v>PAPELERIA</v>
      </c>
      <c r="C243" s="15" t="s">
        <v>203</v>
      </c>
      <c r="D243" s="12">
        <v>77</v>
      </c>
      <c r="E243" s="1">
        <f t="shared" si="7"/>
        <v>1925000</v>
      </c>
      <c r="F243" s="7">
        <v>39146</v>
      </c>
    </row>
    <row r="244" spans="1:6" ht="15" customHeight="1">
      <c r="A244" t="s">
        <v>186</v>
      </c>
      <c r="B244" s="14" t="str">
        <f t="shared" si="6"/>
        <v>ARTICULOS DE ESCRITORIO</v>
      </c>
      <c r="C244" s="15" t="s">
        <v>203</v>
      </c>
      <c r="D244" s="12">
        <v>30</v>
      </c>
      <c r="E244" s="1">
        <f t="shared" si="7"/>
        <v>1769610</v>
      </c>
      <c r="F244" s="7">
        <v>39145</v>
      </c>
    </row>
    <row r="245" spans="1:6" ht="15" customHeight="1">
      <c r="A245" t="s">
        <v>186</v>
      </c>
      <c r="B245" s="14" t="str">
        <f t="shared" si="6"/>
        <v>ARTICULOS DE ESCRITORIO</v>
      </c>
      <c r="C245" s="15" t="s">
        <v>204</v>
      </c>
      <c r="D245" s="12">
        <v>23</v>
      </c>
      <c r="E245" s="1">
        <f t="shared" si="7"/>
        <v>1808934.6666666665</v>
      </c>
      <c r="F245" s="7">
        <v>39145</v>
      </c>
    </row>
    <row r="246" spans="1:6" ht="15" customHeight="1">
      <c r="A246" t="s">
        <v>186</v>
      </c>
      <c r="B246" s="14" t="str">
        <f t="shared" si="6"/>
        <v>ARTICULOS DE ESCRITORIO</v>
      </c>
      <c r="C246" s="15" t="s">
        <v>203</v>
      </c>
      <c r="D246" s="12">
        <v>29</v>
      </c>
      <c r="E246" s="1">
        <f t="shared" si="7"/>
        <v>1710623</v>
      </c>
      <c r="F246" s="7">
        <v>39144</v>
      </c>
    </row>
    <row r="247" spans="1:6" ht="15" customHeight="1">
      <c r="A247" t="s">
        <v>190</v>
      </c>
      <c r="B247" s="14" t="str">
        <f t="shared" si="6"/>
        <v>LIBROS</v>
      </c>
      <c r="C247" s="15" t="s">
        <v>204</v>
      </c>
      <c r="D247" s="12">
        <v>72</v>
      </c>
      <c r="E247" s="1">
        <f t="shared" si="7"/>
        <v>1591680</v>
      </c>
      <c r="F247" s="7">
        <v>39143</v>
      </c>
    </row>
    <row r="248" spans="1:6" ht="15" customHeight="1">
      <c r="A248" t="s">
        <v>192</v>
      </c>
      <c r="B248" s="14" t="str">
        <f t="shared" si="6"/>
        <v>PAPELERIA</v>
      </c>
      <c r="C248" s="15" t="s">
        <v>204</v>
      </c>
      <c r="D248">
        <v>51</v>
      </c>
      <c r="E248" s="1">
        <f t="shared" si="7"/>
        <v>1700000.0000000002</v>
      </c>
      <c r="F248" s="7">
        <v>39143</v>
      </c>
    </row>
    <row r="249" spans="1:6" ht="15" customHeight="1">
      <c r="A249" t="s">
        <v>192</v>
      </c>
      <c r="B249" s="14" t="str">
        <f t="shared" si="6"/>
        <v>PAPELERIA</v>
      </c>
      <c r="C249" s="15" t="s">
        <v>204</v>
      </c>
      <c r="D249" s="12">
        <v>46</v>
      </c>
      <c r="E249" s="1">
        <f t="shared" si="7"/>
        <v>1533333.3333333335</v>
      </c>
      <c r="F249" s="7">
        <v>39142</v>
      </c>
    </row>
    <row r="250" spans="1:6" ht="15" customHeight="1">
      <c r="A250" t="s">
        <v>192</v>
      </c>
      <c r="B250" s="14" t="str">
        <f t="shared" si="6"/>
        <v>PAPELERIA</v>
      </c>
      <c r="C250" s="15" t="s">
        <v>204</v>
      </c>
      <c r="D250" s="12">
        <v>47</v>
      </c>
      <c r="E250" s="1">
        <f t="shared" si="7"/>
        <v>1566666.6666666667</v>
      </c>
      <c r="F250" s="7">
        <v>39142</v>
      </c>
    </row>
    <row r="251" spans="1:6" ht="15" customHeight="1">
      <c r="A251" t="s">
        <v>187</v>
      </c>
      <c r="B251" s="14" t="str">
        <f t="shared" si="6"/>
        <v>CINTAS</v>
      </c>
      <c r="C251" s="15" t="s">
        <v>204</v>
      </c>
      <c r="D251" s="12">
        <v>17</v>
      </c>
      <c r="E251" s="1">
        <f t="shared" si="7"/>
        <v>1473333.3333333335</v>
      </c>
      <c r="F251" s="7">
        <v>39138</v>
      </c>
    </row>
    <row r="252" spans="1:6" ht="15" customHeight="1">
      <c r="A252" t="s">
        <v>187</v>
      </c>
      <c r="B252" s="14" t="str">
        <f t="shared" si="6"/>
        <v>CINTAS</v>
      </c>
      <c r="C252" s="15" t="s">
        <v>203</v>
      </c>
      <c r="D252">
        <v>24</v>
      </c>
      <c r="E252" s="1">
        <f t="shared" si="7"/>
        <v>1560000</v>
      </c>
      <c r="F252" s="7">
        <v>39138</v>
      </c>
    </row>
    <row r="253" spans="1:6" ht="15" customHeight="1">
      <c r="A253" t="s">
        <v>192</v>
      </c>
      <c r="B253" s="14" t="str">
        <f t="shared" si="6"/>
        <v>PAPELERIA</v>
      </c>
      <c r="C253" s="15" t="s">
        <v>204</v>
      </c>
      <c r="D253" s="12">
        <v>32</v>
      </c>
      <c r="E253" s="1">
        <f t="shared" si="7"/>
        <v>1066666.6666666667</v>
      </c>
      <c r="F253" s="7">
        <v>39097</v>
      </c>
    </row>
    <row r="254" spans="1:6" ht="15" customHeight="1">
      <c r="A254" t="s">
        <v>187</v>
      </c>
      <c r="B254" s="14" t="str">
        <f t="shared" si="6"/>
        <v>CINTAS</v>
      </c>
      <c r="C254" s="15" t="s">
        <v>204</v>
      </c>
      <c r="D254" s="12">
        <v>12</v>
      </c>
      <c r="E254" s="1">
        <f t="shared" si="7"/>
        <v>1040000</v>
      </c>
      <c r="F254" s="7">
        <v>39097</v>
      </c>
    </row>
    <row r="255" spans="1:6" ht="15" customHeight="1">
      <c r="A255" t="s">
        <v>190</v>
      </c>
      <c r="B255" s="14" t="str">
        <f t="shared" si="6"/>
        <v>LIBROS</v>
      </c>
      <c r="C255" s="15" t="s">
        <v>203</v>
      </c>
      <c r="D255" s="12">
        <v>69</v>
      </c>
      <c r="E255" s="1">
        <f t="shared" si="7"/>
        <v>1144020</v>
      </c>
      <c r="F255" s="7">
        <v>39097</v>
      </c>
    </row>
    <row r="256" spans="1:6" ht="15" customHeight="1">
      <c r="A256" t="s">
        <v>187</v>
      </c>
      <c r="B256" s="14" t="str">
        <f t="shared" si="6"/>
        <v>CINTAS</v>
      </c>
      <c r="C256" s="15" t="s">
        <v>203</v>
      </c>
      <c r="D256" s="12">
        <v>15</v>
      </c>
      <c r="E256" s="1">
        <f t="shared" si="7"/>
        <v>975000</v>
      </c>
      <c r="F256" s="7">
        <v>39096</v>
      </c>
    </row>
    <row r="257" spans="1:6" ht="15" customHeight="1">
      <c r="A257" t="s">
        <v>191</v>
      </c>
      <c r="B257" s="14" t="str">
        <f t="shared" si="6"/>
        <v>MANUALES</v>
      </c>
      <c r="C257" s="15" t="s">
        <v>203</v>
      </c>
      <c r="D257" s="12">
        <v>83</v>
      </c>
      <c r="E257" s="1">
        <f t="shared" si="7"/>
        <v>1037500</v>
      </c>
      <c r="F257" s="7">
        <v>39096</v>
      </c>
    </row>
    <row r="258" spans="1:6" ht="15" customHeight="1">
      <c r="A258" t="s">
        <v>191</v>
      </c>
      <c r="B258" s="14" t="str">
        <f t="shared" ref="B258:B321" si="8">VLOOKUP(A258,ARTICULOS,2)</f>
        <v>MANUALES</v>
      </c>
      <c r="C258" s="15" t="s">
        <v>204</v>
      </c>
      <c r="D258" s="12">
        <v>62</v>
      </c>
      <c r="E258" s="1">
        <f t="shared" ref="E258:E321" si="9">IF(C258="E",VLOOKUP(A258,ARTICULOS,5)*D258,VLOOKUP(A258,ARTICULOS,6)*D258)</f>
        <v>1033333.3333333334</v>
      </c>
      <c r="F258" s="7">
        <v>39096</v>
      </c>
    </row>
    <row r="259" spans="1:6" ht="15" customHeight="1">
      <c r="A259" t="s">
        <v>190</v>
      </c>
      <c r="B259" s="14" t="str">
        <f t="shared" si="8"/>
        <v>LIBROS</v>
      </c>
      <c r="C259" s="15" t="s">
        <v>203</v>
      </c>
      <c r="D259" s="12">
        <v>63</v>
      </c>
      <c r="E259" s="1">
        <f t="shared" si="9"/>
        <v>1044540</v>
      </c>
      <c r="F259" s="7">
        <v>39096</v>
      </c>
    </row>
    <row r="260" spans="1:6" ht="15" customHeight="1">
      <c r="A260" t="s">
        <v>192</v>
      </c>
      <c r="B260" s="14" t="str">
        <f t="shared" si="8"/>
        <v>PAPELERIA</v>
      </c>
      <c r="C260" s="15" t="s">
        <v>204</v>
      </c>
      <c r="D260">
        <v>30</v>
      </c>
      <c r="E260" s="1">
        <f t="shared" si="9"/>
        <v>1000000.0000000001</v>
      </c>
      <c r="F260" s="7">
        <v>39095</v>
      </c>
    </row>
    <row r="261" spans="1:6" ht="15" customHeight="1">
      <c r="A261" t="s">
        <v>191</v>
      </c>
      <c r="B261" s="14" t="str">
        <f t="shared" si="8"/>
        <v>MANUALES</v>
      </c>
      <c r="C261" s="15" t="s">
        <v>204</v>
      </c>
      <c r="D261" s="12">
        <v>42</v>
      </c>
      <c r="E261" s="1">
        <f t="shared" si="9"/>
        <v>700000</v>
      </c>
      <c r="F261" s="7">
        <v>39089</v>
      </c>
    </row>
    <row r="262" spans="1:6" ht="15" customHeight="1">
      <c r="A262" t="s">
        <v>191</v>
      </c>
      <c r="B262" s="14" t="str">
        <f t="shared" si="8"/>
        <v>MANUALES</v>
      </c>
      <c r="C262" s="15" t="s">
        <v>204</v>
      </c>
      <c r="D262" s="12">
        <v>51</v>
      </c>
      <c r="E262" s="1">
        <f t="shared" si="9"/>
        <v>850000.00000000012</v>
      </c>
      <c r="F262" s="7">
        <v>39089</v>
      </c>
    </row>
    <row r="263" spans="1:6" ht="15" customHeight="1">
      <c r="A263" t="s">
        <v>192</v>
      </c>
      <c r="B263" s="14" t="str">
        <f t="shared" si="8"/>
        <v>PAPELERIA</v>
      </c>
      <c r="C263" s="15" t="s">
        <v>204</v>
      </c>
      <c r="D263" s="12">
        <v>26</v>
      </c>
      <c r="E263" s="1">
        <f t="shared" si="9"/>
        <v>866666.66666666674</v>
      </c>
      <c r="F263" s="7">
        <v>39089</v>
      </c>
    </row>
    <row r="264" spans="1:6" ht="15" customHeight="1">
      <c r="A264" t="s">
        <v>191</v>
      </c>
      <c r="B264" s="14" t="str">
        <f t="shared" si="8"/>
        <v>MANUALES</v>
      </c>
      <c r="C264" s="15" t="s">
        <v>203</v>
      </c>
      <c r="D264" s="12">
        <v>74</v>
      </c>
      <c r="E264" s="1">
        <f t="shared" si="9"/>
        <v>925000</v>
      </c>
      <c r="F264" s="7">
        <v>39089</v>
      </c>
    </row>
    <row r="265" spans="1:6" ht="15" customHeight="1">
      <c r="A265" t="s">
        <v>191</v>
      </c>
      <c r="B265" s="14" t="str">
        <f t="shared" si="8"/>
        <v>MANUALES</v>
      </c>
      <c r="C265" s="15" t="s">
        <v>203</v>
      </c>
      <c r="D265" s="12">
        <v>75</v>
      </c>
      <c r="E265" s="1">
        <f t="shared" si="9"/>
        <v>937500</v>
      </c>
      <c r="F265" s="7">
        <v>39089</v>
      </c>
    </row>
    <row r="266" spans="1:6" ht="15" customHeight="1">
      <c r="A266" t="s">
        <v>190</v>
      </c>
      <c r="B266" s="14" t="str">
        <f t="shared" si="8"/>
        <v>LIBROS</v>
      </c>
      <c r="C266" s="15" t="s">
        <v>204</v>
      </c>
      <c r="D266" s="12">
        <v>43</v>
      </c>
      <c r="E266" s="1">
        <f t="shared" si="9"/>
        <v>950586.66666666674</v>
      </c>
      <c r="F266" s="7">
        <v>39089</v>
      </c>
    </row>
    <row r="267" spans="1:6" ht="15" customHeight="1">
      <c r="A267" t="s">
        <v>190</v>
      </c>
      <c r="B267" s="14" t="str">
        <f t="shared" si="8"/>
        <v>LIBROS</v>
      </c>
      <c r="C267" s="15" t="s">
        <v>203</v>
      </c>
      <c r="D267" s="12">
        <v>58</v>
      </c>
      <c r="E267" s="1">
        <f t="shared" si="9"/>
        <v>961640</v>
      </c>
      <c r="F267" s="7">
        <v>39089</v>
      </c>
    </row>
    <row r="268" spans="1:6" ht="15" customHeight="1">
      <c r="A268" t="s">
        <v>191</v>
      </c>
      <c r="B268" s="14" t="str">
        <f t="shared" si="8"/>
        <v>MANUALES</v>
      </c>
      <c r="C268" s="15" t="s">
        <v>203</v>
      </c>
      <c r="D268" s="12">
        <v>56</v>
      </c>
      <c r="E268" s="1">
        <f t="shared" si="9"/>
        <v>700000</v>
      </c>
      <c r="F268" s="7">
        <v>39088</v>
      </c>
    </row>
    <row r="269" spans="1:6" ht="15" customHeight="1">
      <c r="A269" t="s">
        <v>191</v>
      </c>
      <c r="B269" s="14" t="str">
        <f t="shared" si="8"/>
        <v>MANUALES</v>
      </c>
      <c r="C269" s="15" t="s">
        <v>203</v>
      </c>
      <c r="D269" s="12">
        <v>52</v>
      </c>
      <c r="E269" s="1">
        <f t="shared" si="9"/>
        <v>650000</v>
      </c>
      <c r="F269" s="7">
        <v>39087</v>
      </c>
    </row>
    <row r="270" spans="1:6" ht="15" customHeight="1">
      <c r="A270" t="s">
        <v>191</v>
      </c>
      <c r="B270" s="14" t="str">
        <f t="shared" si="8"/>
        <v>MANUALES</v>
      </c>
      <c r="C270" s="15" t="s">
        <v>204</v>
      </c>
      <c r="D270">
        <v>36</v>
      </c>
      <c r="E270" s="1">
        <f t="shared" si="9"/>
        <v>600000</v>
      </c>
      <c r="F270" s="7">
        <v>39086</v>
      </c>
    </row>
    <row r="271" spans="1:6" ht="15" customHeight="1">
      <c r="A271" t="s">
        <v>191</v>
      </c>
      <c r="B271" s="14" t="str">
        <f t="shared" si="8"/>
        <v>MANUALES</v>
      </c>
      <c r="C271" s="15" t="s">
        <v>203</v>
      </c>
      <c r="D271" s="12">
        <v>48</v>
      </c>
      <c r="E271" s="1">
        <f t="shared" si="9"/>
        <v>600000</v>
      </c>
      <c r="F271" s="7">
        <v>39086</v>
      </c>
    </row>
    <row r="272" spans="1:6" ht="15" customHeight="1">
      <c r="A272" t="s">
        <v>192</v>
      </c>
      <c r="B272" s="14" t="str">
        <f t="shared" si="8"/>
        <v>PAPELERIA</v>
      </c>
      <c r="C272" s="15" t="s">
        <v>203</v>
      </c>
      <c r="D272" s="12">
        <v>24</v>
      </c>
      <c r="E272" s="1">
        <f t="shared" si="9"/>
        <v>600000</v>
      </c>
      <c r="F272" s="7">
        <v>39086</v>
      </c>
    </row>
    <row r="273" spans="1:6" ht="15" customHeight="1">
      <c r="A273" t="s">
        <v>191</v>
      </c>
      <c r="B273" s="14" t="str">
        <f t="shared" si="8"/>
        <v>MANUALES</v>
      </c>
      <c r="C273" s="15" t="s">
        <v>203</v>
      </c>
      <c r="D273" s="12">
        <v>51</v>
      </c>
      <c r="E273" s="1">
        <f t="shared" si="9"/>
        <v>637500</v>
      </c>
      <c r="F273" s="7">
        <v>39086</v>
      </c>
    </row>
    <row r="274" spans="1:6" ht="15" customHeight="1">
      <c r="A274" t="s">
        <v>190</v>
      </c>
      <c r="B274" s="14" t="str">
        <f t="shared" si="8"/>
        <v>LIBROS</v>
      </c>
      <c r="C274" s="15" t="s">
        <v>203</v>
      </c>
      <c r="D274" s="12">
        <v>39</v>
      </c>
      <c r="E274" s="1">
        <f t="shared" si="9"/>
        <v>646620</v>
      </c>
      <c r="F274" s="7">
        <v>39086</v>
      </c>
    </row>
    <row r="275" spans="1:6" ht="15" customHeight="1">
      <c r="A275" t="s">
        <v>190</v>
      </c>
      <c r="B275" s="14" t="str">
        <f t="shared" si="8"/>
        <v>LIBROS</v>
      </c>
      <c r="C275" s="15" t="s">
        <v>203</v>
      </c>
      <c r="D275" s="12">
        <v>33</v>
      </c>
      <c r="E275" s="1">
        <f t="shared" si="9"/>
        <v>547140</v>
      </c>
      <c r="F275" s="7">
        <v>39085</v>
      </c>
    </row>
    <row r="276" spans="1:6" ht="15" customHeight="1">
      <c r="A276" t="s">
        <v>192</v>
      </c>
      <c r="B276" s="14" t="str">
        <f t="shared" si="8"/>
        <v>PAPELERIA</v>
      </c>
      <c r="C276" s="15" t="s">
        <v>204</v>
      </c>
      <c r="D276" s="12">
        <v>17</v>
      </c>
      <c r="E276" s="1">
        <f t="shared" si="9"/>
        <v>566666.66666666674</v>
      </c>
      <c r="F276" s="7">
        <v>39085</v>
      </c>
    </row>
    <row r="277" spans="1:6" ht="15" customHeight="1">
      <c r="A277" t="s">
        <v>186</v>
      </c>
      <c r="B277" s="14" t="str">
        <f t="shared" si="8"/>
        <v>ARTICULOS DE ESCRITORIO</v>
      </c>
      <c r="C277" s="15" t="s">
        <v>203</v>
      </c>
      <c r="D277">
        <v>10</v>
      </c>
      <c r="E277" s="1">
        <f t="shared" si="9"/>
        <v>589870</v>
      </c>
      <c r="F277" s="7">
        <v>39085</v>
      </c>
    </row>
    <row r="278" spans="1:6" ht="15" customHeight="1">
      <c r="A278" t="s">
        <v>192</v>
      </c>
      <c r="B278" s="14" t="str">
        <f t="shared" si="8"/>
        <v>PAPELERIA</v>
      </c>
      <c r="C278" s="15" t="s">
        <v>204</v>
      </c>
      <c r="D278" s="12">
        <v>17</v>
      </c>
      <c r="E278" s="1">
        <f t="shared" si="9"/>
        <v>566666.66666666674</v>
      </c>
      <c r="F278" s="7">
        <v>39085</v>
      </c>
    </row>
    <row r="279" spans="1:6" ht="15" customHeight="1">
      <c r="A279" t="s">
        <v>189</v>
      </c>
      <c r="B279" s="14" t="str">
        <f t="shared" si="8"/>
        <v>DISCOS</v>
      </c>
      <c r="C279" s="15" t="s">
        <v>203</v>
      </c>
      <c r="D279" s="12">
        <v>2</v>
      </c>
      <c r="E279" s="1">
        <f t="shared" si="9"/>
        <v>516000</v>
      </c>
      <c r="F279" s="7">
        <v>39085</v>
      </c>
    </row>
    <row r="280" spans="1:6" ht="15" customHeight="1">
      <c r="A280" t="s">
        <v>191</v>
      </c>
      <c r="B280" s="14" t="str">
        <f t="shared" si="8"/>
        <v>MANUALES</v>
      </c>
      <c r="C280" s="15" t="s">
        <v>204</v>
      </c>
      <c r="D280" s="12">
        <v>32</v>
      </c>
      <c r="E280" s="1">
        <f t="shared" si="9"/>
        <v>533333.33333333337</v>
      </c>
      <c r="F280" s="7">
        <v>39084</v>
      </c>
    </row>
    <row r="281" spans="1:6" ht="15" customHeight="1">
      <c r="A281" t="s">
        <v>190</v>
      </c>
      <c r="B281" s="14" t="str">
        <f t="shared" si="8"/>
        <v>LIBROS</v>
      </c>
      <c r="C281" s="15" t="s">
        <v>203</v>
      </c>
      <c r="D281" s="12">
        <v>32</v>
      </c>
      <c r="E281" s="1">
        <f t="shared" si="9"/>
        <v>530560</v>
      </c>
      <c r="F281" s="7">
        <v>39084</v>
      </c>
    </row>
    <row r="282" spans="1:6" ht="15" customHeight="1">
      <c r="A282" t="s">
        <v>190</v>
      </c>
      <c r="B282" s="14" t="str">
        <f t="shared" si="8"/>
        <v>LIBROS</v>
      </c>
      <c r="C282" s="15" t="s">
        <v>204</v>
      </c>
      <c r="D282">
        <v>25</v>
      </c>
      <c r="E282" s="1">
        <f t="shared" si="9"/>
        <v>552666.66666666674</v>
      </c>
      <c r="F282" s="7">
        <v>39084</v>
      </c>
    </row>
    <row r="283" spans="1:6" ht="15" customHeight="1">
      <c r="A283" t="s">
        <v>191</v>
      </c>
      <c r="B283" s="14" t="str">
        <f t="shared" si="8"/>
        <v>MANUALES</v>
      </c>
      <c r="C283" s="15" t="s">
        <v>204</v>
      </c>
      <c r="D283" s="12">
        <v>33</v>
      </c>
      <c r="E283" s="1">
        <f t="shared" si="9"/>
        <v>550000</v>
      </c>
      <c r="F283" s="7">
        <v>39084</v>
      </c>
    </row>
    <row r="284" spans="1:6" ht="15" customHeight="1">
      <c r="A284" t="s">
        <v>190</v>
      </c>
      <c r="B284" s="14" t="str">
        <f t="shared" si="8"/>
        <v>LIBROS</v>
      </c>
      <c r="C284" s="15" t="s">
        <v>203</v>
      </c>
      <c r="D284">
        <v>32</v>
      </c>
      <c r="E284" s="1">
        <f t="shared" si="9"/>
        <v>530560</v>
      </c>
      <c r="F284" s="7">
        <v>39083</v>
      </c>
    </row>
    <row r="285" spans="1:6" ht="15" customHeight="1"/>
    <row r="286" spans="1:6" ht="15" customHeight="1"/>
    <row r="287" spans="1:6" ht="15" customHeight="1"/>
    <row r="288" spans="1:6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</sheetData>
  <phoneticPr fontId="0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BD DE CLIENTES</vt:lpstr>
      <vt:lpstr>BD DE FACTURAS</vt:lpstr>
      <vt:lpstr>BD DE ARTICULOS</vt:lpstr>
      <vt:lpstr>BD ENTRADAS Y SALIDAS</vt:lpstr>
      <vt:lpstr>ARTICULOS</vt:lpstr>
      <vt:lpstr>clientes</vt:lpstr>
      <vt:lpstr>facturas</vt:lpstr>
      <vt:lpstr>inventario</vt:lpstr>
      <vt:lpstr>movto</vt:lpstr>
    </vt:vector>
  </TitlesOfParts>
  <Company>COMPUCLUB LTDA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DAVILA</dc:creator>
  <cp:lastModifiedBy>IVP</cp:lastModifiedBy>
  <cp:lastPrinted>1998-05-11T16:54:29Z</cp:lastPrinted>
  <dcterms:created xsi:type="dcterms:W3CDTF">1998-05-08T21:30:59Z</dcterms:created>
  <dcterms:modified xsi:type="dcterms:W3CDTF">2008-07-12T21:03:33Z</dcterms:modified>
</cp:coreProperties>
</file>